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hidePivotFieldList="1" defaultThemeVersion="166925"/>
  <mc:AlternateContent xmlns:mc="http://schemas.openxmlformats.org/markup-compatibility/2006">
    <mc:Choice Requires="x15">
      <x15ac:absPath xmlns:x15ac="http://schemas.microsoft.com/office/spreadsheetml/2010/11/ac" url="C:\Users\smaehara\Downloads\"/>
    </mc:Choice>
  </mc:AlternateContent>
  <xr:revisionPtr revIDLastSave="0" documentId="13_ncr:1_{365A5BDC-AC0A-4BED-BF01-216CE452178E}" xr6:coauthVersionLast="36" xr6:coauthVersionMax="36" xr10:uidLastSave="{00000000-0000-0000-0000-000000000000}"/>
  <bookViews>
    <workbookView xWindow="0" yWindow="0" windowWidth="28800" windowHeight="12390" tabRatio="844" activeTab="3" xr2:uid="{00000000-000D-0000-FFFF-FFFF00000000}"/>
  </bookViews>
  <sheets>
    <sheet name="総括表1" sheetId="5" r:id="rId1"/>
    <sheet name="リスト" sheetId="3" state="hidden" r:id="rId2"/>
    <sheet name="総括表2" sheetId="23" r:id="rId3"/>
    <sheet name="1" sheetId="442" r:id="rId4"/>
    <sheet name="2" sheetId="443" r:id="rId5"/>
    <sheet name="3" sheetId="444" r:id="rId6"/>
    <sheet name="4" sheetId="445" r:id="rId7"/>
    <sheet name="5" sheetId="446" r:id="rId8"/>
    <sheet name="6" sheetId="447" r:id="rId9"/>
    <sheet name="7" sheetId="448" r:id="rId10"/>
    <sheet name="8" sheetId="449" r:id="rId11"/>
    <sheet name="9" sheetId="450" r:id="rId12"/>
    <sheet name="10" sheetId="451" r:id="rId13"/>
  </sheets>
  <externalReferences>
    <externalReference r:id="rId14"/>
  </externalReferences>
  <definedNames>
    <definedName name="_xlnm._FilterDatabase" localSheetId="3" hidden="1">'1'!$R$11:$T$19</definedName>
    <definedName name="_xlnm._FilterDatabase" localSheetId="12" hidden="1">'10'!$R$11:$T$19</definedName>
    <definedName name="_xlnm._FilterDatabase" localSheetId="4" hidden="1">'2'!$R$11:$T$19</definedName>
    <definedName name="_xlnm._FilterDatabase" localSheetId="5" hidden="1">'3'!$R$11:$T$19</definedName>
    <definedName name="_xlnm._FilterDatabase" localSheetId="6" hidden="1">'4'!$R$11:$T$19</definedName>
    <definedName name="_xlnm._FilterDatabase" localSheetId="7" hidden="1">'5'!$R$11:$T$19</definedName>
    <definedName name="_xlnm._FilterDatabase" localSheetId="8" hidden="1">'6'!$R$11:$T$19</definedName>
    <definedName name="_xlnm._FilterDatabase" localSheetId="9" hidden="1">'7'!$R$11:$T$19</definedName>
    <definedName name="_xlnm._FilterDatabase" localSheetId="10" hidden="1">'8'!$R$11:$T$19</definedName>
    <definedName name="_xlnm._FilterDatabase" localSheetId="11" hidden="1">'9'!$R$11:$T$19</definedName>
    <definedName name="_xlnm.Print_Area" localSheetId="3">'1'!$A$1:$Q$89</definedName>
    <definedName name="_xlnm.Print_Area" localSheetId="12">'10'!$A$1:$Q$89</definedName>
    <definedName name="_xlnm.Print_Area" localSheetId="4">'2'!$A$1:$Q$89</definedName>
    <definedName name="_xlnm.Print_Area" localSheetId="5">'3'!$A$1:$Q$89</definedName>
    <definedName name="_xlnm.Print_Area" localSheetId="6">'4'!$A$1:$Q$89</definedName>
    <definedName name="_xlnm.Print_Area" localSheetId="7">'5'!$A$1:$Q$89</definedName>
    <definedName name="_xlnm.Print_Area" localSheetId="8">'6'!$A$1:$Q$89</definedName>
    <definedName name="_xlnm.Print_Area" localSheetId="9">'7'!$A$1:$Q$89</definedName>
    <definedName name="_xlnm.Print_Area" localSheetId="10">'8'!$A$1:$Q$89</definedName>
    <definedName name="_xlnm.Print_Area" localSheetId="11">'9'!$A$1:$Q$89</definedName>
    <definedName name="_xlnm.Print_Area" localSheetId="2">総括表2!$A$1:$AK$104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61" i="451" l="1"/>
  <c r="R59" i="451"/>
  <c r="E42" i="451"/>
  <c r="D42" i="451"/>
  <c r="C42" i="451"/>
  <c r="R41" i="451"/>
  <c r="B41" i="451"/>
  <c r="S41" i="451" s="1"/>
  <c r="R40" i="451"/>
  <c r="B40" i="451"/>
  <c r="S40" i="451" s="1"/>
  <c r="R39" i="451"/>
  <c r="B39" i="451"/>
  <c r="T39" i="451" s="1"/>
  <c r="T36" i="451"/>
  <c r="S36" i="451"/>
  <c r="R36" i="451"/>
  <c r="T35" i="451"/>
  <c r="S35" i="451"/>
  <c r="R35" i="451"/>
  <c r="T34" i="451"/>
  <c r="S34" i="451"/>
  <c r="R34" i="451"/>
  <c r="T33" i="451"/>
  <c r="S33" i="451"/>
  <c r="R33" i="451"/>
  <c r="T32" i="451"/>
  <c r="S32" i="451"/>
  <c r="R32" i="451"/>
  <c r="T31" i="451"/>
  <c r="S31" i="451"/>
  <c r="R31" i="451"/>
  <c r="T30" i="451"/>
  <c r="S30" i="451"/>
  <c r="R30" i="451"/>
  <c r="T29" i="451"/>
  <c r="S29" i="451"/>
  <c r="R29" i="451"/>
  <c r="T28" i="451"/>
  <c r="S28" i="451"/>
  <c r="R28" i="451"/>
  <c r="T27" i="451"/>
  <c r="S27" i="451"/>
  <c r="R27" i="451"/>
  <c r="T26" i="451"/>
  <c r="S26" i="451"/>
  <c r="R26" i="451"/>
  <c r="T25" i="451"/>
  <c r="S25" i="451"/>
  <c r="R25" i="451"/>
  <c r="D20" i="451"/>
  <c r="S19" i="451"/>
  <c r="S18" i="451"/>
  <c r="S17" i="451"/>
  <c r="S16" i="451"/>
  <c r="S15" i="451"/>
  <c r="S14" i="451"/>
  <c r="S13" i="451"/>
  <c r="S12" i="451"/>
  <c r="R12" i="451"/>
  <c r="N9" i="451"/>
  <c r="I9" i="451"/>
  <c r="H9" i="451"/>
  <c r="O8" i="451"/>
  <c r="J8" i="451"/>
  <c r="K8" i="451" s="1"/>
  <c r="O7" i="451"/>
  <c r="K7" i="451"/>
  <c r="J7" i="451"/>
  <c r="O6" i="451"/>
  <c r="J6" i="451"/>
  <c r="K6" i="451" s="1"/>
  <c r="O5" i="451"/>
  <c r="O9" i="451" s="1"/>
  <c r="P9" i="451" s="1"/>
  <c r="K5" i="451"/>
  <c r="J5" i="451"/>
  <c r="R61" i="450"/>
  <c r="R59" i="450"/>
  <c r="E42" i="450"/>
  <c r="D42" i="450"/>
  <c r="C42" i="450"/>
  <c r="T41" i="450"/>
  <c r="R41" i="450"/>
  <c r="B41" i="450"/>
  <c r="S41" i="450" s="1"/>
  <c r="T40" i="450"/>
  <c r="R40" i="450"/>
  <c r="B40" i="450"/>
  <c r="S40" i="450" s="1"/>
  <c r="R39" i="450"/>
  <c r="B39" i="450"/>
  <c r="B42" i="450" s="1"/>
  <c r="T36" i="450"/>
  <c r="S36" i="450"/>
  <c r="R36" i="450"/>
  <c r="T35" i="450"/>
  <c r="S35" i="450"/>
  <c r="R35" i="450"/>
  <c r="T34" i="450"/>
  <c r="S34" i="450"/>
  <c r="R34" i="450"/>
  <c r="T33" i="450"/>
  <c r="S33" i="450"/>
  <c r="R33" i="450"/>
  <c r="T32" i="450"/>
  <c r="S32" i="450"/>
  <c r="R32" i="450"/>
  <c r="T31" i="450"/>
  <c r="S31" i="450"/>
  <c r="R31" i="450"/>
  <c r="T30" i="450"/>
  <c r="S30" i="450"/>
  <c r="R30" i="450"/>
  <c r="T29" i="450"/>
  <c r="S29" i="450"/>
  <c r="R29" i="450"/>
  <c r="T28" i="450"/>
  <c r="S28" i="450"/>
  <c r="R28" i="450"/>
  <c r="T27" i="450"/>
  <c r="S27" i="450"/>
  <c r="R27" i="450"/>
  <c r="T26" i="450"/>
  <c r="S26" i="450"/>
  <c r="R26" i="450"/>
  <c r="T25" i="450"/>
  <c r="S25" i="450"/>
  <c r="R25" i="450"/>
  <c r="D20" i="450"/>
  <c r="S19" i="450"/>
  <c r="S18" i="450"/>
  <c r="S17" i="450"/>
  <c r="S16" i="450"/>
  <c r="S15" i="450"/>
  <c r="S14" i="450"/>
  <c r="S13" i="450"/>
  <c r="S12" i="450"/>
  <c r="R12" i="450"/>
  <c r="N9" i="450"/>
  <c r="I9" i="450"/>
  <c r="H9" i="450"/>
  <c r="O8" i="450"/>
  <c r="J8" i="450"/>
  <c r="K8" i="450" s="1"/>
  <c r="O7" i="450"/>
  <c r="K7" i="450"/>
  <c r="J7" i="450"/>
  <c r="O6" i="450"/>
  <c r="J6" i="450"/>
  <c r="K6" i="450" s="1"/>
  <c r="O5" i="450"/>
  <c r="J5" i="450"/>
  <c r="R61" i="449"/>
  <c r="R59" i="449"/>
  <c r="E42" i="449"/>
  <c r="D42" i="449"/>
  <c r="C42" i="449"/>
  <c r="R41" i="449"/>
  <c r="B41" i="449"/>
  <c r="S41" i="449" s="1"/>
  <c r="T40" i="449"/>
  <c r="R40" i="449"/>
  <c r="B40" i="449"/>
  <c r="S40" i="449" s="1"/>
  <c r="T39" i="449"/>
  <c r="R39" i="449"/>
  <c r="B39" i="449"/>
  <c r="T36" i="449"/>
  <c r="S36" i="449"/>
  <c r="R36" i="449"/>
  <c r="T35" i="449"/>
  <c r="S35" i="449"/>
  <c r="R35" i="449"/>
  <c r="T34" i="449"/>
  <c r="S34" i="449"/>
  <c r="R34" i="449"/>
  <c r="T33" i="449"/>
  <c r="S33" i="449"/>
  <c r="R33" i="449"/>
  <c r="T32" i="449"/>
  <c r="S32" i="449"/>
  <c r="R32" i="449"/>
  <c r="T31" i="449"/>
  <c r="S31" i="449"/>
  <c r="R31" i="449"/>
  <c r="T30" i="449"/>
  <c r="S30" i="449"/>
  <c r="R30" i="449"/>
  <c r="T29" i="449"/>
  <c r="S29" i="449"/>
  <c r="R29" i="449"/>
  <c r="T28" i="449"/>
  <c r="S28" i="449"/>
  <c r="R28" i="449"/>
  <c r="T27" i="449"/>
  <c r="S27" i="449"/>
  <c r="R27" i="449"/>
  <c r="T26" i="449"/>
  <c r="S26" i="449"/>
  <c r="R26" i="449"/>
  <c r="T25" i="449"/>
  <c r="S25" i="449"/>
  <c r="R25" i="449"/>
  <c r="D20" i="449"/>
  <c r="S19" i="449"/>
  <c r="S18" i="449"/>
  <c r="S17" i="449"/>
  <c r="S16" i="449"/>
  <c r="S15" i="449"/>
  <c r="S14" i="449"/>
  <c r="S13" i="449"/>
  <c r="S12" i="449"/>
  <c r="R12" i="449"/>
  <c r="N9" i="449"/>
  <c r="I9" i="449"/>
  <c r="H9" i="449"/>
  <c r="O8" i="449"/>
  <c r="J8" i="449"/>
  <c r="K8" i="449" s="1"/>
  <c r="O7" i="449"/>
  <c r="J7" i="449"/>
  <c r="K7" i="449" s="1"/>
  <c r="O6" i="449"/>
  <c r="J6" i="449"/>
  <c r="K6" i="449" s="1"/>
  <c r="O5" i="449"/>
  <c r="J5" i="449"/>
  <c r="J9" i="449" s="1"/>
  <c r="K9" i="449" s="1"/>
  <c r="R61" i="448"/>
  <c r="R59" i="448"/>
  <c r="E42" i="448"/>
  <c r="D42" i="448"/>
  <c r="C42" i="448"/>
  <c r="R41" i="448"/>
  <c r="B41" i="448"/>
  <c r="S41" i="448" s="1"/>
  <c r="R40" i="448"/>
  <c r="B40" i="448"/>
  <c r="S40" i="448" s="1"/>
  <c r="T39" i="448"/>
  <c r="R39" i="448"/>
  <c r="B39" i="448"/>
  <c r="T36" i="448"/>
  <c r="S36" i="448"/>
  <c r="R36" i="448"/>
  <c r="T35" i="448"/>
  <c r="S35" i="448"/>
  <c r="R35" i="448"/>
  <c r="T34" i="448"/>
  <c r="S34" i="448"/>
  <c r="R34" i="448"/>
  <c r="T33" i="448"/>
  <c r="S33" i="448"/>
  <c r="R33" i="448"/>
  <c r="T32" i="448"/>
  <c r="S32" i="448"/>
  <c r="R32" i="448"/>
  <c r="T31" i="448"/>
  <c r="S31" i="448"/>
  <c r="R31" i="448"/>
  <c r="T30" i="448"/>
  <c r="S30" i="448"/>
  <c r="R30" i="448"/>
  <c r="T29" i="448"/>
  <c r="S29" i="448"/>
  <c r="R29" i="448"/>
  <c r="T28" i="448"/>
  <c r="S28" i="448"/>
  <c r="R28" i="448"/>
  <c r="T27" i="448"/>
  <c r="S27" i="448"/>
  <c r="R27" i="448"/>
  <c r="T26" i="448"/>
  <c r="S26" i="448"/>
  <c r="R26" i="448"/>
  <c r="T25" i="448"/>
  <c r="S25" i="448"/>
  <c r="R25" i="448"/>
  <c r="D20" i="448"/>
  <c r="S19" i="448"/>
  <c r="S18" i="448"/>
  <c r="S17" i="448"/>
  <c r="S16" i="448"/>
  <c r="S15" i="448"/>
  <c r="S14" i="448"/>
  <c r="S13" i="448"/>
  <c r="S12" i="448"/>
  <c r="R12" i="448"/>
  <c r="N9" i="448"/>
  <c r="I9" i="448"/>
  <c r="H9" i="448"/>
  <c r="O8" i="448"/>
  <c r="J8" i="448"/>
  <c r="K8" i="448" s="1"/>
  <c r="O7" i="448"/>
  <c r="J7" i="448"/>
  <c r="K7" i="448" s="1"/>
  <c r="O6" i="448"/>
  <c r="J6" i="448"/>
  <c r="K6" i="448" s="1"/>
  <c r="O5" i="448"/>
  <c r="K5" i="448"/>
  <c r="J5" i="448"/>
  <c r="R61" i="447"/>
  <c r="R59" i="447"/>
  <c r="E42" i="447"/>
  <c r="D42" i="447"/>
  <c r="C42" i="447"/>
  <c r="T41" i="447"/>
  <c r="R41" i="447"/>
  <c r="B41" i="447"/>
  <c r="S41" i="447" s="1"/>
  <c r="R40" i="447"/>
  <c r="B40" i="447"/>
  <c r="S40" i="447" s="1"/>
  <c r="R39" i="447"/>
  <c r="B39" i="447"/>
  <c r="T36" i="447"/>
  <c r="S36" i="447"/>
  <c r="R36" i="447"/>
  <c r="T35" i="447"/>
  <c r="S35" i="447"/>
  <c r="R35" i="447"/>
  <c r="T34" i="447"/>
  <c r="S34" i="447"/>
  <c r="R34" i="447"/>
  <c r="T33" i="447"/>
  <c r="S33" i="447"/>
  <c r="R33" i="447"/>
  <c r="T32" i="447"/>
  <c r="S32" i="447"/>
  <c r="R32" i="447"/>
  <c r="T31" i="447"/>
  <c r="S31" i="447"/>
  <c r="R31" i="447"/>
  <c r="T30" i="447"/>
  <c r="S30" i="447"/>
  <c r="R30" i="447"/>
  <c r="T29" i="447"/>
  <c r="S29" i="447"/>
  <c r="R29" i="447"/>
  <c r="T28" i="447"/>
  <c r="S28" i="447"/>
  <c r="R28" i="447"/>
  <c r="T27" i="447"/>
  <c r="S27" i="447"/>
  <c r="R27" i="447"/>
  <c r="T26" i="447"/>
  <c r="S26" i="447"/>
  <c r="R26" i="447"/>
  <c r="T25" i="447"/>
  <c r="S25" i="447"/>
  <c r="R25" i="447"/>
  <c r="D20" i="447"/>
  <c r="S19" i="447"/>
  <c r="S18" i="447"/>
  <c r="S17" i="447"/>
  <c r="S16" i="447"/>
  <c r="S15" i="447"/>
  <c r="S14" i="447"/>
  <c r="S13" i="447"/>
  <c r="S12" i="447"/>
  <c r="R12" i="447"/>
  <c r="N9" i="447"/>
  <c r="I9" i="447"/>
  <c r="H9" i="447"/>
  <c r="O8" i="447"/>
  <c r="J8" i="447"/>
  <c r="K8" i="447" s="1"/>
  <c r="O7" i="447"/>
  <c r="K7" i="447"/>
  <c r="J7" i="447"/>
  <c r="O6" i="447"/>
  <c r="J6" i="447"/>
  <c r="K6" i="447" s="1"/>
  <c r="O5" i="447"/>
  <c r="O9" i="447" s="1"/>
  <c r="P9" i="447" s="1"/>
  <c r="K5" i="447"/>
  <c r="J5" i="447"/>
  <c r="R61" i="446"/>
  <c r="R59" i="446"/>
  <c r="E42" i="446"/>
  <c r="D42" i="446"/>
  <c r="C42" i="446"/>
  <c r="R41" i="446"/>
  <c r="B41" i="446"/>
  <c r="S41" i="446" s="1"/>
  <c r="R40" i="446"/>
  <c r="B40" i="446"/>
  <c r="T40" i="446" s="1"/>
  <c r="R39" i="446"/>
  <c r="B39" i="446"/>
  <c r="T36" i="446"/>
  <c r="S36" i="446"/>
  <c r="R36" i="446"/>
  <c r="T35" i="446"/>
  <c r="S35" i="446"/>
  <c r="R35" i="446"/>
  <c r="T34" i="446"/>
  <c r="S34" i="446"/>
  <c r="R34" i="446"/>
  <c r="T33" i="446"/>
  <c r="S33" i="446"/>
  <c r="R33" i="446"/>
  <c r="T32" i="446"/>
  <c r="S32" i="446"/>
  <c r="R32" i="446"/>
  <c r="T31" i="446"/>
  <c r="S31" i="446"/>
  <c r="R31" i="446"/>
  <c r="T30" i="446"/>
  <c r="S30" i="446"/>
  <c r="R30" i="446"/>
  <c r="T29" i="446"/>
  <c r="S29" i="446"/>
  <c r="R29" i="446"/>
  <c r="T28" i="446"/>
  <c r="S28" i="446"/>
  <c r="R28" i="446"/>
  <c r="T27" i="446"/>
  <c r="S27" i="446"/>
  <c r="R27" i="446"/>
  <c r="T26" i="446"/>
  <c r="S26" i="446"/>
  <c r="R26" i="446"/>
  <c r="T25" i="446"/>
  <c r="S25" i="446"/>
  <c r="R25" i="446"/>
  <c r="D20" i="446"/>
  <c r="S19" i="446"/>
  <c r="S18" i="446"/>
  <c r="S17" i="446"/>
  <c r="S16" i="446"/>
  <c r="S15" i="446"/>
  <c r="S14" i="446"/>
  <c r="S13" i="446"/>
  <c r="S12" i="446"/>
  <c r="R12" i="446"/>
  <c r="N9" i="446"/>
  <c r="I9" i="446"/>
  <c r="H9" i="446"/>
  <c r="O8" i="446"/>
  <c r="K8" i="446"/>
  <c r="J8" i="446"/>
  <c r="O7" i="446"/>
  <c r="J7" i="446"/>
  <c r="K7" i="446" s="1"/>
  <c r="O6" i="446"/>
  <c r="K6" i="446"/>
  <c r="J6" i="446"/>
  <c r="O5" i="446"/>
  <c r="J5" i="446"/>
  <c r="K5" i="446" s="1"/>
  <c r="O9" i="446" l="1"/>
  <c r="P9" i="446" s="1"/>
  <c r="B42" i="447"/>
  <c r="B42" i="446"/>
  <c r="R72" i="446" s="1"/>
  <c r="T39" i="447"/>
  <c r="J9" i="448"/>
  <c r="K9" i="448" s="1"/>
  <c r="T40" i="448"/>
  <c r="B42" i="449"/>
  <c r="T42" i="449" s="1"/>
  <c r="T41" i="449"/>
  <c r="O9" i="450"/>
  <c r="P9" i="450" s="1"/>
  <c r="B42" i="451"/>
  <c r="T41" i="451"/>
  <c r="O9" i="448"/>
  <c r="P9" i="448" s="1"/>
  <c r="K5" i="449"/>
  <c r="J9" i="450"/>
  <c r="K9" i="450" s="1"/>
  <c r="J9" i="447"/>
  <c r="K9" i="447" s="1"/>
  <c r="T40" i="447"/>
  <c r="B42" i="448"/>
  <c r="T41" i="448"/>
  <c r="O9" i="449"/>
  <c r="P9" i="449" s="1"/>
  <c r="K5" i="450"/>
  <c r="T39" i="450"/>
  <c r="J9" i="451"/>
  <c r="K9" i="451" s="1"/>
  <c r="T40" i="451"/>
  <c r="R72" i="451"/>
  <c r="T42" i="451"/>
  <c r="R65" i="451"/>
  <c r="L9" i="451"/>
  <c r="R9" i="451" s="1"/>
  <c r="S9" i="451"/>
  <c r="S39" i="451"/>
  <c r="R72" i="450"/>
  <c r="T42" i="450"/>
  <c r="R65" i="450"/>
  <c r="L9" i="450"/>
  <c r="R9" i="450" s="1"/>
  <c r="S9" i="450"/>
  <c r="S39" i="450"/>
  <c r="R72" i="449"/>
  <c r="L9" i="449"/>
  <c r="R9" i="449" s="1"/>
  <c r="S9" i="449"/>
  <c r="S39" i="449"/>
  <c r="R72" i="448"/>
  <c r="T42" i="448"/>
  <c r="R65" i="448"/>
  <c r="L9" i="448"/>
  <c r="R9" i="448" s="1"/>
  <c r="S9" i="448"/>
  <c r="S39" i="448"/>
  <c r="R72" i="447"/>
  <c r="T42" i="447"/>
  <c r="R65" i="447"/>
  <c r="L9" i="447"/>
  <c r="R9" i="447" s="1"/>
  <c r="S9" i="447"/>
  <c r="S39" i="447"/>
  <c r="T42" i="446"/>
  <c r="R65" i="446"/>
  <c r="J9" i="446"/>
  <c r="K9" i="446" s="1"/>
  <c r="S40" i="446"/>
  <c r="T39" i="446"/>
  <c r="T41" i="446"/>
  <c r="S39" i="446"/>
  <c r="R61" i="445"/>
  <c r="R59" i="445"/>
  <c r="E42" i="445"/>
  <c r="D42" i="445"/>
  <c r="C42" i="445"/>
  <c r="T41" i="445"/>
  <c r="R41" i="445"/>
  <c r="B41" i="445"/>
  <c r="S41" i="445" s="1"/>
  <c r="R40" i="445"/>
  <c r="B40" i="445"/>
  <c r="S40" i="445" s="1"/>
  <c r="R39" i="445"/>
  <c r="B39" i="445"/>
  <c r="T36" i="445"/>
  <c r="S36" i="445"/>
  <c r="R36" i="445"/>
  <c r="T35" i="445"/>
  <c r="S35" i="445"/>
  <c r="R35" i="445"/>
  <c r="T34" i="445"/>
  <c r="S34" i="445"/>
  <c r="R34" i="445"/>
  <c r="T33" i="445"/>
  <c r="S33" i="445"/>
  <c r="R33" i="445"/>
  <c r="T32" i="445"/>
  <c r="S32" i="445"/>
  <c r="R32" i="445"/>
  <c r="T31" i="445"/>
  <c r="S31" i="445"/>
  <c r="R31" i="445"/>
  <c r="T30" i="445"/>
  <c r="S30" i="445"/>
  <c r="R30" i="445"/>
  <c r="T29" i="445"/>
  <c r="S29" i="445"/>
  <c r="R29" i="445"/>
  <c r="T28" i="445"/>
  <c r="S28" i="445"/>
  <c r="R28" i="445"/>
  <c r="T27" i="445"/>
  <c r="S27" i="445"/>
  <c r="R27" i="445"/>
  <c r="T26" i="445"/>
  <c r="S26" i="445"/>
  <c r="R26" i="445"/>
  <c r="T25" i="445"/>
  <c r="S25" i="445"/>
  <c r="R25" i="445"/>
  <c r="D20" i="445"/>
  <c r="S19" i="445"/>
  <c r="S18" i="445"/>
  <c r="S17" i="445"/>
  <c r="S16" i="445"/>
  <c r="S15" i="445"/>
  <c r="S14" i="445"/>
  <c r="S13" i="445"/>
  <c r="S12" i="445"/>
  <c r="R12" i="445"/>
  <c r="N9" i="445"/>
  <c r="I9" i="445"/>
  <c r="H9" i="445"/>
  <c r="O8" i="445"/>
  <c r="J8" i="445"/>
  <c r="K8" i="445" s="1"/>
  <c r="O7" i="445"/>
  <c r="K7" i="445"/>
  <c r="J7" i="445"/>
  <c r="O6" i="445"/>
  <c r="J6" i="445"/>
  <c r="K6" i="445" s="1"/>
  <c r="O5" i="445"/>
  <c r="O9" i="445" s="1"/>
  <c r="P9" i="445" s="1"/>
  <c r="K5" i="445"/>
  <c r="J5" i="445"/>
  <c r="R61" i="444"/>
  <c r="R59" i="444"/>
  <c r="E42" i="444"/>
  <c r="D42" i="444"/>
  <c r="C42" i="444"/>
  <c r="R41" i="444"/>
  <c r="B41" i="444"/>
  <c r="T41" i="444" s="1"/>
  <c r="R40" i="444"/>
  <c r="B40" i="444"/>
  <c r="T40" i="444" s="1"/>
  <c r="R39" i="444"/>
  <c r="B39" i="444"/>
  <c r="T39" i="444" s="1"/>
  <c r="T36" i="444"/>
  <c r="S36" i="444"/>
  <c r="R36" i="444"/>
  <c r="T35" i="444"/>
  <c r="S35" i="444"/>
  <c r="R35" i="444"/>
  <c r="T34" i="444"/>
  <c r="S34" i="444"/>
  <c r="R34" i="444"/>
  <c r="T33" i="444"/>
  <c r="S33" i="444"/>
  <c r="R33" i="444"/>
  <c r="T32" i="444"/>
  <c r="S32" i="444"/>
  <c r="R32" i="444"/>
  <c r="T31" i="444"/>
  <c r="S31" i="444"/>
  <c r="R31" i="444"/>
  <c r="T30" i="444"/>
  <c r="S30" i="444"/>
  <c r="R30" i="444"/>
  <c r="T29" i="444"/>
  <c r="S29" i="444"/>
  <c r="R29" i="444"/>
  <c r="T28" i="444"/>
  <c r="S28" i="444"/>
  <c r="R28" i="444"/>
  <c r="T27" i="444"/>
  <c r="S27" i="444"/>
  <c r="R27" i="444"/>
  <c r="T26" i="444"/>
  <c r="S26" i="444"/>
  <c r="R26" i="444"/>
  <c r="T25" i="444"/>
  <c r="S25" i="444"/>
  <c r="R25" i="444"/>
  <c r="D20" i="444"/>
  <c r="S19" i="444"/>
  <c r="S18" i="444"/>
  <c r="S17" i="444"/>
  <c r="S16" i="444"/>
  <c r="S15" i="444"/>
  <c r="S14" i="444"/>
  <c r="S13" i="444"/>
  <c r="S12" i="444"/>
  <c r="R12" i="444"/>
  <c r="N9" i="444"/>
  <c r="I9" i="444"/>
  <c r="H9" i="444"/>
  <c r="O8" i="444"/>
  <c r="K8" i="444"/>
  <c r="J8" i="444"/>
  <c r="O7" i="444"/>
  <c r="J7" i="444"/>
  <c r="K7" i="444" s="1"/>
  <c r="O6" i="444"/>
  <c r="K6" i="444"/>
  <c r="J6" i="444"/>
  <c r="O5" i="444"/>
  <c r="J5" i="444"/>
  <c r="K5" i="444" s="1"/>
  <c r="R61" i="443"/>
  <c r="R59" i="443"/>
  <c r="E42" i="443"/>
  <c r="D42" i="443"/>
  <c r="C42" i="443"/>
  <c r="R41" i="443"/>
  <c r="B41" i="443"/>
  <c r="T41" i="443" s="1"/>
  <c r="R40" i="443"/>
  <c r="B40" i="443"/>
  <c r="T40" i="443" s="1"/>
  <c r="R39" i="443"/>
  <c r="B39" i="443"/>
  <c r="T39" i="443" s="1"/>
  <c r="T36" i="443"/>
  <c r="S36" i="443"/>
  <c r="R36" i="443"/>
  <c r="T35" i="443"/>
  <c r="S35" i="443"/>
  <c r="R35" i="443"/>
  <c r="T34" i="443"/>
  <c r="S34" i="443"/>
  <c r="R34" i="443"/>
  <c r="T33" i="443"/>
  <c r="S33" i="443"/>
  <c r="R33" i="443"/>
  <c r="T32" i="443"/>
  <c r="S32" i="443"/>
  <c r="R32" i="443"/>
  <c r="T31" i="443"/>
  <c r="S31" i="443"/>
  <c r="R31" i="443"/>
  <c r="T30" i="443"/>
  <c r="S30" i="443"/>
  <c r="R30" i="443"/>
  <c r="T29" i="443"/>
  <c r="S29" i="443"/>
  <c r="R29" i="443"/>
  <c r="T28" i="443"/>
  <c r="S28" i="443"/>
  <c r="R28" i="443"/>
  <c r="T27" i="443"/>
  <c r="S27" i="443"/>
  <c r="R27" i="443"/>
  <c r="T26" i="443"/>
  <c r="S26" i="443"/>
  <c r="R26" i="443"/>
  <c r="T25" i="443"/>
  <c r="S25" i="443"/>
  <c r="R25" i="443"/>
  <c r="D20" i="443"/>
  <c r="S19" i="443"/>
  <c r="S18" i="443"/>
  <c r="S17" i="443"/>
  <c r="S16" i="443"/>
  <c r="S15" i="443"/>
  <c r="S14" i="443"/>
  <c r="S13" i="443"/>
  <c r="S12" i="443"/>
  <c r="R12" i="443"/>
  <c r="N9" i="443"/>
  <c r="I9" i="443"/>
  <c r="H9" i="443"/>
  <c r="O8" i="443"/>
  <c r="J8" i="443"/>
  <c r="K8" i="443" s="1"/>
  <c r="O7" i="443"/>
  <c r="J7" i="443"/>
  <c r="K7" i="443" s="1"/>
  <c r="O6" i="443"/>
  <c r="J6" i="443"/>
  <c r="K6" i="443" s="1"/>
  <c r="O5" i="443"/>
  <c r="J5" i="443"/>
  <c r="K5" i="443" s="1"/>
  <c r="B42" i="445" l="1"/>
  <c r="J9" i="445"/>
  <c r="K9" i="445" s="1"/>
  <c r="T40" i="445"/>
  <c r="R65" i="449"/>
  <c r="R3" i="449" s="1"/>
  <c r="R4" i="449" s="1"/>
  <c r="O9" i="444"/>
  <c r="P9" i="444" s="1"/>
  <c r="O9" i="443"/>
  <c r="P9" i="443" s="1"/>
  <c r="T39" i="445"/>
  <c r="R3" i="450"/>
  <c r="R4" i="450" s="1"/>
  <c r="R3" i="451"/>
  <c r="R4" i="451" s="1"/>
  <c r="R3" i="448"/>
  <c r="R4" i="448" s="1"/>
  <c r="R3" i="447"/>
  <c r="R4" i="447" s="1"/>
  <c r="S9" i="446"/>
  <c r="L9" i="446"/>
  <c r="R9" i="446" s="1"/>
  <c r="R72" i="445"/>
  <c r="T42" i="445"/>
  <c r="R65" i="445"/>
  <c r="L9" i="445"/>
  <c r="R9" i="445" s="1"/>
  <c r="S9" i="445"/>
  <c r="J9" i="444"/>
  <c r="K9" i="444" s="1"/>
  <c r="S39" i="444"/>
  <c r="S40" i="444"/>
  <c r="S41" i="444"/>
  <c r="B42" i="444"/>
  <c r="S39" i="445"/>
  <c r="J9" i="443"/>
  <c r="K9" i="443" s="1"/>
  <c r="S39" i="443"/>
  <c r="S40" i="443"/>
  <c r="S41" i="443"/>
  <c r="B42" i="443"/>
  <c r="S26" i="442"/>
  <c r="S27" i="442"/>
  <c r="S28" i="442"/>
  <c r="S29" i="442"/>
  <c r="S30" i="442"/>
  <c r="S31" i="442"/>
  <c r="S32" i="442"/>
  <c r="S33" i="442"/>
  <c r="S34" i="442"/>
  <c r="S35" i="442"/>
  <c r="S36" i="442"/>
  <c r="R3" i="445" l="1"/>
  <c r="R4" i="445" s="1"/>
  <c r="R3" i="446"/>
  <c r="R4" i="446" s="1"/>
  <c r="R65" i="444"/>
  <c r="R72" i="444"/>
  <c r="T42" i="444"/>
  <c r="S9" i="444"/>
  <c r="L9" i="444"/>
  <c r="R9" i="444" s="1"/>
  <c r="R72" i="443"/>
  <c r="R65" i="443"/>
  <c r="T42" i="443"/>
  <c r="S9" i="443"/>
  <c r="L9" i="443"/>
  <c r="R9" i="443" s="1"/>
  <c r="R3" i="443" s="1"/>
  <c r="R4" i="443" s="1"/>
  <c r="R61" i="442"/>
  <c r="R59" i="442"/>
  <c r="E42" i="442"/>
  <c r="D42" i="442"/>
  <c r="C42" i="442"/>
  <c r="R41" i="442"/>
  <c r="B41" i="442"/>
  <c r="S41" i="442" s="1"/>
  <c r="R40" i="442"/>
  <c r="B40" i="442"/>
  <c r="S40" i="442" s="1"/>
  <c r="R39" i="442"/>
  <c r="B39" i="442"/>
  <c r="T36" i="442"/>
  <c r="R36" i="442"/>
  <c r="T35" i="442"/>
  <c r="R35" i="442"/>
  <c r="T34" i="442"/>
  <c r="R34" i="442"/>
  <c r="T33" i="442"/>
  <c r="R33" i="442"/>
  <c r="T32" i="442"/>
  <c r="R32" i="442"/>
  <c r="T31" i="442"/>
  <c r="R31" i="442"/>
  <c r="T30" i="442"/>
  <c r="R30" i="442"/>
  <c r="T29" i="442"/>
  <c r="R29" i="442"/>
  <c r="T28" i="442"/>
  <c r="R28" i="442"/>
  <c r="T27" i="442"/>
  <c r="R27" i="442"/>
  <c r="T26" i="442"/>
  <c r="R26" i="442"/>
  <c r="T25" i="442"/>
  <c r="S25" i="442"/>
  <c r="R25" i="442"/>
  <c r="D20" i="442"/>
  <c r="S19" i="442"/>
  <c r="S18" i="442"/>
  <c r="S17" i="442"/>
  <c r="S16" i="442"/>
  <c r="S15" i="442"/>
  <c r="S14" i="442"/>
  <c r="S13" i="442"/>
  <c r="S12" i="442"/>
  <c r="R12" i="442"/>
  <c r="N9" i="442"/>
  <c r="I9" i="442"/>
  <c r="H9" i="442"/>
  <c r="O8" i="442"/>
  <c r="J8" i="442"/>
  <c r="K8" i="442" s="1"/>
  <c r="O7" i="442"/>
  <c r="J7" i="442"/>
  <c r="K7" i="442" s="1"/>
  <c r="O6" i="442"/>
  <c r="J6" i="442"/>
  <c r="K6" i="442" s="1"/>
  <c r="O5" i="442"/>
  <c r="J5" i="442"/>
  <c r="R3" i="444" l="1"/>
  <c r="R4" i="444" s="1"/>
  <c r="J9" i="442"/>
  <c r="K9" i="442" s="1"/>
  <c r="L9" i="442" s="1"/>
  <c r="R9" i="442" s="1"/>
  <c r="B42" i="442"/>
  <c r="T42" i="442" s="1"/>
  <c r="O9" i="442"/>
  <c r="P9" i="442" s="1"/>
  <c r="T39" i="442"/>
  <c r="K5" i="442"/>
  <c r="T40" i="442"/>
  <c r="T41" i="442"/>
  <c r="R72" i="442"/>
  <c r="S39" i="442"/>
  <c r="C5" i="5"/>
  <c r="R65" i="442" l="1"/>
  <c r="S9" i="442"/>
  <c r="R3" i="442"/>
  <c r="R4" i="442" s="1"/>
  <c r="L4" i="5" l="1"/>
  <c r="E20" i="5" l="1"/>
  <c r="Q31" i="5"/>
  <c r="G104" i="5"/>
  <c r="W12" i="5"/>
  <c r="T57" i="5"/>
  <c r="N72" i="5"/>
  <c r="Q79" i="5"/>
  <c r="T78" i="5"/>
  <c r="G47" i="5"/>
  <c r="V63" i="5"/>
  <c r="O45" i="5"/>
  <c r="W93" i="5"/>
  <c r="O37" i="5"/>
  <c r="E53" i="5"/>
  <c r="G53" i="5"/>
  <c r="M68" i="5"/>
  <c r="H84" i="5"/>
  <c r="U11" i="5"/>
  <c r="W89" i="5"/>
  <c r="T70" i="5"/>
  <c r="W57" i="5"/>
  <c r="P74" i="5"/>
  <c r="W74" i="5"/>
  <c r="S91" i="5"/>
  <c r="W40" i="5"/>
  <c r="R41" i="5"/>
  <c r="P34" i="5"/>
  <c r="S77" i="5"/>
  <c r="O50" i="23"/>
  <c r="Q12" i="23"/>
  <c r="Q54" i="5"/>
  <c r="W21" i="5"/>
  <c r="T97" i="5"/>
  <c r="U99" i="5"/>
  <c r="S99" i="5"/>
  <c r="W49" i="5"/>
  <c r="S30" i="5"/>
  <c r="H13" i="5"/>
  <c r="N38" i="5"/>
  <c r="T46" i="5"/>
  <c r="Q38" i="5"/>
  <c r="P58" i="5"/>
  <c r="S33" i="5"/>
  <c r="M32" i="5"/>
  <c r="G59" i="5"/>
  <c r="U104" i="5"/>
  <c r="E51" i="5"/>
  <c r="U79" i="5"/>
  <c r="M54" i="5"/>
  <c r="O104" i="5"/>
  <c r="Q68" i="5"/>
  <c r="Q63" i="5"/>
  <c r="T20" i="5"/>
  <c r="Q72" i="5"/>
  <c r="M28" i="5"/>
  <c r="N84" i="5"/>
  <c r="M12" i="5"/>
  <c r="T53" i="5"/>
  <c r="W98" i="5"/>
  <c r="E99" i="5"/>
  <c r="AB70" i="23"/>
  <c r="V44" i="5"/>
  <c r="V87" i="5"/>
  <c r="P103" i="5"/>
  <c r="Q83" i="5"/>
  <c r="Q18" i="5"/>
  <c r="W19" i="5"/>
  <c r="G68" i="5"/>
  <c r="E67" i="5"/>
  <c r="E15" i="5"/>
  <c r="E37" i="5"/>
  <c r="W18" i="5"/>
  <c r="W52" i="5"/>
  <c r="O46" i="5"/>
  <c r="G18" i="5"/>
  <c r="Q104" i="5"/>
  <c r="Q45" i="5"/>
  <c r="E47" i="5"/>
  <c r="V35" i="5"/>
  <c r="G97" i="5"/>
  <c r="E32" i="5"/>
  <c r="P94" i="5"/>
  <c r="P78" i="5"/>
  <c r="N10" i="23"/>
  <c r="W69" i="5"/>
  <c r="U67" i="5"/>
  <c r="Q35" i="5"/>
  <c r="O54" i="5"/>
  <c r="O89" i="5"/>
  <c r="H80" i="5"/>
  <c r="AI77" i="23"/>
  <c r="T75" i="23"/>
  <c r="V34" i="5"/>
  <c r="T51" i="5"/>
  <c r="V57" i="5"/>
  <c r="Q75" i="5"/>
  <c r="M60" i="5"/>
  <c r="G69" i="5"/>
  <c r="Q9" i="5"/>
  <c r="V55" i="5"/>
  <c r="V56" i="5"/>
  <c r="U80" i="5"/>
  <c r="N7" i="5"/>
  <c r="E55" i="5"/>
  <c r="M31" i="5"/>
  <c r="G33" i="5"/>
  <c r="V89" i="5"/>
  <c r="H58" i="5"/>
  <c r="Q97" i="5"/>
  <c r="W103" i="5"/>
  <c r="Q102" i="5"/>
  <c r="R58" i="5"/>
  <c r="H66" i="5"/>
  <c r="T87" i="5"/>
  <c r="M88" i="5"/>
  <c r="W94" i="5"/>
  <c r="N52" i="5"/>
  <c r="N77" i="5"/>
  <c r="N56" i="5"/>
  <c r="S31" i="5"/>
  <c r="Q22" i="5"/>
  <c r="U92" i="5"/>
  <c r="S68" i="5"/>
  <c r="G8" i="5"/>
  <c r="R52" i="5"/>
  <c r="U57" i="5"/>
  <c r="V69" i="5"/>
  <c r="M44" i="5"/>
  <c r="H32" i="5"/>
  <c r="E83" i="5"/>
  <c r="M50" i="5"/>
  <c r="W81" i="5"/>
  <c r="T13" i="5"/>
  <c r="H78" i="5"/>
  <c r="S18" i="5"/>
  <c r="T95" i="5"/>
  <c r="T93" i="5"/>
  <c r="G92" i="5"/>
  <c r="Q91" i="5"/>
  <c r="U45" i="5"/>
  <c r="V29" i="5"/>
  <c r="T35" i="5"/>
  <c r="Q56" i="5"/>
  <c r="E18" i="5"/>
  <c r="G43" i="5"/>
  <c r="M58" i="5"/>
  <c r="W64" i="5"/>
  <c r="M78" i="5"/>
  <c r="O32" i="5"/>
  <c r="T7" i="5"/>
  <c r="Q71" i="5"/>
  <c r="O76" i="5"/>
  <c r="G95" i="5"/>
  <c r="V54" i="5"/>
  <c r="M41" i="5"/>
  <c r="W46" i="5"/>
  <c r="AE50" i="23"/>
  <c r="AF30" i="23"/>
  <c r="W96" i="5"/>
  <c r="T32" i="5"/>
  <c r="R98" i="5"/>
  <c r="M42" i="5"/>
  <c r="O103" i="5"/>
  <c r="R30" i="5"/>
  <c r="H28" i="5"/>
  <c r="H98" i="5"/>
  <c r="S66" i="5"/>
  <c r="V67" i="5"/>
  <c r="V91" i="5"/>
  <c r="H65" i="5"/>
  <c r="Q48" i="5"/>
  <c r="M36" i="5"/>
  <c r="N97" i="5"/>
  <c r="W17" i="5"/>
  <c r="E35" i="5"/>
  <c r="O78" i="5"/>
  <c r="E25" i="5"/>
  <c r="V7" i="5"/>
  <c r="V32" i="5"/>
  <c r="E82" i="5"/>
  <c r="V90" i="5"/>
  <c r="R87" i="5"/>
  <c r="G90" i="5"/>
  <c r="G56" i="5"/>
  <c r="N90" i="5"/>
  <c r="U23" i="23"/>
  <c r="M74" i="5"/>
  <c r="V18" i="5"/>
  <c r="E86" i="5"/>
  <c r="U24" i="5"/>
  <c r="Q62" i="5"/>
  <c r="P55" i="5"/>
  <c r="S97" i="5"/>
  <c r="E11" i="5"/>
  <c r="N46" i="5"/>
  <c r="P24" i="5"/>
  <c r="P11" i="5"/>
  <c r="E81" i="5"/>
  <c r="H104" i="5"/>
  <c r="N60" i="5"/>
  <c r="W34" i="5"/>
  <c r="S52" i="5"/>
  <c r="E79" i="5"/>
  <c r="P37" i="5"/>
  <c r="M63" i="5"/>
  <c r="H91" i="5"/>
  <c r="M57" i="5"/>
  <c r="O24" i="5"/>
  <c r="M47" i="5"/>
  <c r="R45" i="5"/>
  <c r="W72" i="5"/>
  <c r="T88" i="5"/>
  <c r="U53" i="5"/>
  <c r="W36" i="5"/>
  <c r="P22" i="5"/>
  <c r="M15" i="5"/>
  <c r="H56" i="5"/>
  <c r="V11" i="23"/>
  <c r="AE44" i="23"/>
  <c r="V74" i="5"/>
  <c r="W43" i="5"/>
  <c r="O56" i="5"/>
  <c r="O95" i="5"/>
  <c r="G65" i="5"/>
  <c r="H49" i="5"/>
  <c r="M5" i="5"/>
  <c r="T17" i="5"/>
  <c r="X14" i="23"/>
  <c r="T89" i="5"/>
  <c r="V25" i="5"/>
  <c r="H46" i="5"/>
  <c r="O11" i="5"/>
  <c r="T74" i="5"/>
  <c r="N101" i="5"/>
  <c r="Q34" i="5"/>
  <c r="R22" i="5"/>
  <c r="G72" i="5"/>
  <c r="H62" i="5"/>
  <c r="H30" i="5"/>
  <c r="S42" i="5"/>
  <c r="H7" i="5"/>
  <c r="Q13" i="5"/>
  <c r="W48" i="5"/>
  <c r="W61" i="5"/>
  <c r="T69" i="5"/>
  <c r="M25" i="5"/>
  <c r="S56" i="5"/>
  <c r="G20" i="5"/>
  <c r="E17" i="5"/>
  <c r="N55" i="5"/>
  <c r="O35" i="5"/>
  <c r="H16" i="5"/>
  <c r="U21" i="5"/>
  <c r="V68" i="5"/>
  <c r="H20" i="5"/>
  <c r="G61" i="5"/>
  <c r="V46" i="5"/>
  <c r="H41" i="5"/>
  <c r="S29" i="5"/>
  <c r="W92" i="5"/>
  <c r="U74" i="5"/>
  <c r="R25" i="5"/>
  <c r="E98" i="5"/>
  <c r="E58" i="5"/>
  <c r="N30" i="5"/>
  <c r="M69" i="5"/>
  <c r="U86" i="5"/>
  <c r="N100" i="5"/>
  <c r="P46" i="5"/>
  <c r="W54" i="23"/>
  <c r="V42" i="5"/>
  <c r="U60" i="5"/>
  <c r="T66" i="5"/>
  <c r="G30" i="5"/>
  <c r="S37" i="5"/>
  <c r="T92" i="5"/>
  <c r="G71" i="5"/>
  <c r="W16" i="5"/>
  <c r="R88" i="5"/>
  <c r="H88" i="5"/>
  <c r="S28" i="5"/>
  <c r="Q23" i="5"/>
  <c r="G38" i="5"/>
  <c r="R50" i="5"/>
  <c r="P86" i="5"/>
  <c r="U40" i="5"/>
  <c r="R14" i="5"/>
  <c r="O86" i="5"/>
  <c r="N96" i="5"/>
  <c r="P96" i="5"/>
  <c r="P75" i="5"/>
  <c r="M65" i="5"/>
  <c r="H103" i="5"/>
  <c r="H100" i="5"/>
  <c r="O94" i="5"/>
  <c r="Q57" i="5"/>
  <c r="W22" i="5"/>
  <c r="Q17" i="5"/>
  <c r="N16" i="5"/>
  <c r="AC12" i="23"/>
  <c r="S47" i="5"/>
  <c r="V99" i="5"/>
  <c r="O6" i="5"/>
  <c r="P27" i="5"/>
  <c r="P87" i="5"/>
  <c r="N68" i="5"/>
  <c r="V49" i="5"/>
  <c r="P53" i="5"/>
  <c r="Q49" i="5"/>
  <c r="N15" i="5"/>
  <c r="H54" i="5"/>
  <c r="V81" i="5"/>
  <c r="V70" i="5"/>
  <c r="H64" i="5"/>
  <c r="M43" i="5"/>
  <c r="N65" i="5"/>
  <c r="T86" i="5"/>
  <c r="S38" i="5"/>
  <c r="U68" i="5"/>
  <c r="T39" i="5"/>
  <c r="Q7" i="5"/>
  <c r="N39" i="5"/>
  <c r="G85" i="5"/>
  <c r="E63" i="5"/>
  <c r="V52" i="5"/>
  <c r="O43" i="5"/>
  <c r="O60" i="5"/>
  <c r="W97" i="5"/>
  <c r="H42" i="5"/>
  <c r="H34" i="5"/>
  <c r="R15" i="5"/>
  <c r="W31" i="5"/>
  <c r="T38" i="5"/>
  <c r="M59" i="5"/>
  <c r="V9" i="5"/>
  <c r="W37" i="5"/>
  <c r="U90" i="5"/>
  <c r="U41" i="5"/>
  <c r="S88" i="5"/>
  <c r="H59" i="5"/>
  <c r="G29" i="5"/>
  <c r="N6" i="23"/>
  <c r="E62" i="23"/>
  <c r="U93" i="5"/>
  <c r="U39" i="5"/>
  <c r="V17" i="5"/>
  <c r="E24" i="5"/>
  <c r="O10" i="5"/>
  <c r="Q46" i="5"/>
  <c r="M103" i="5"/>
  <c r="E22" i="5"/>
  <c r="G101" i="5"/>
  <c r="G67" i="5"/>
  <c r="E40" i="5"/>
  <c r="M89" i="5"/>
  <c r="W32" i="5"/>
  <c r="E61" i="5"/>
  <c r="G62" i="5"/>
  <c r="S87" i="5"/>
  <c r="W35" i="5"/>
  <c r="M45" i="5"/>
  <c r="W80" i="5"/>
  <c r="G80" i="5"/>
  <c r="N53" i="5"/>
  <c r="P104" i="5"/>
  <c r="Q89" i="5"/>
  <c r="U62" i="5"/>
  <c r="S85" i="5"/>
  <c r="R18" i="5"/>
  <c r="V45" i="5"/>
  <c r="S49" i="5"/>
  <c r="G64" i="5"/>
  <c r="R86" i="5"/>
  <c r="V53" i="5"/>
  <c r="S39" i="5"/>
  <c r="R62" i="5"/>
  <c r="S21" i="5"/>
  <c r="M23" i="23"/>
  <c r="R37" i="5"/>
  <c r="T50" i="5"/>
  <c r="R85" i="5"/>
  <c r="O27" i="5"/>
  <c r="U8" i="5"/>
  <c r="Q64" i="5"/>
  <c r="E44" i="5"/>
  <c r="H52" i="5"/>
  <c r="E75" i="5"/>
  <c r="S25" i="5"/>
  <c r="Q101" i="5"/>
  <c r="H6" i="5"/>
  <c r="R8" i="5"/>
  <c r="O25" i="5"/>
  <c r="Q80" i="5"/>
  <c r="S23" i="23"/>
  <c r="P93" i="5"/>
  <c r="E26" i="5"/>
  <c r="N25" i="5"/>
  <c r="P44" i="5"/>
  <c r="N37" i="5"/>
  <c r="G26" i="5"/>
  <c r="N18" i="5"/>
  <c r="M86" i="5"/>
  <c r="E6" i="5"/>
  <c r="U43" i="5"/>
  <c r="V21" i="5"/>
  <c r="W54" i="5"/>
  <c r="U6" i="5"/>
  <c r="S98" i="5"/>
  <c r="P26" i="23"/>
  <c r="O48" i="5"/>
  <c r="Q81" i="5"/>
  <c r="P52" i="5"/>
  <c r="E92" i="5"/>
  <c r="U50" i="5"/>
  <c r="G50" i="5"/>
  <c r="R75" i="5"/>
  <c r="E70" i="5"/>
  <c r="N81" i="5"/>
  <c r="U70" i="5"/>
  <c r="G60" i="5"/>
  <c r="Q27" i="5"/>
  <c r="U71" i="5"/>
  <c r="R10" i="5"/>
  <c r="N57" i="5"/>
  <c r="E94" i="5"/>
  <c r="R51" i="5"/>
  <c r="T19" i="5"/>
  <c r="G10" i="5"/>
  <c r="E78" i="5"/>
  <c r="O59" i="5"/>
  <c r="H48" i="5"/>
  <c r="S94" i="5"/>
  <c r="R66" i="5"/>
  <c r="E14" i="5"/>
  <c r="H57" i="5"/>
  <c r="E8" i="5"/>
  <c r="V16" i="5"/>
  <c r="H101" i="5"/>
  <c r="V43" i="5"/>
  <c r="H68" i="5"/>
  <c r="V24" i="5"/>
  <c r="S53" i="5"/>
  <c r="T47" i="5"/>
  <c r="T23" i="5"/>
  <c r="T72" i="5"/>
  <c r="Q77" i="5"/>
  <c r="Q73" i="5"/>
  <c r="R39" i="5"/>
  <c r="R77" i="5"/>
  <c r="T96" i="5"/>
  <c r="T35" i="23"/>
  <c r="S15" i="5"/>
  <c r="H63" i="5"/>
  <c r="S60" i="5"/>
  <c r="R56" i="5"/>
  <c r="H33" i="5"/>
  <c r="U46" i="5"/>
  <c r="T31" i="5"/>
  <c r="N51" i="5"/>
  <c r="M94" i="5"/>
  <c r="S20" i="5"/>
  <c r="V83" i="5"/>
  <c r="H89" i="5"/>
  <c r="H82" i="5"/>
  <c r="M92" i="5"/>
  <c r="E84" i="5"/>
  <c r="H47" i="5"/>
  <c r="N35" i="5"/>
  <c r="T26" i="5"/>
  <c r="Q58" i="5"/>
  <c r="Q82" i="5"/>
  <c r="O14" i="5"/>
  <c r="M102" i="5"/>
  <c r="H86" i="5"/>
  <c r="G79" i="5"/>
  <c r="R59" i="5"/>
  <c r="N33" i="5"/>
  <c r="G40" i="5"/>
  <c r="R97" i="5"/>
  <c r="V104" i="5"/>
  <c r="H77" i="5"/>
  <c r="AF74" i="23"/>
  <c r="D69" i="23"/>
  <c r="R38" i="5"/>
  <c r="W51" i="5"/>
  <c r="R61" i="5"/>
  <c r="M27" i="5"/>
  <c r="S55" i="5"/>
  <c r="M84" i="5"/>
  <c r="R81" i="5"/>
  <c r="P41" i="5"/>
  <c r="P17" i="5"/>
  <c r="N49" i="5"/>
  <c r="M67" i="5"/>
  <c r="T40" i="5"/>
  <c r="Q95" i="5"/>
  <c r="P97" i="5"/>
  <c r="AB8" i="23"/>
  <c r="T68" i="5"/>
  <c r="M83" i="5"/>
  <c r="Q85" i="5"/>
  <c r="M14" i="5"/>
  <c r="U33" i="5"/>
  <c r="N26" i="5"/>
  <c r="E29" i="5"/>
  <c r="U25" i="5"/>
  <c r="W47" i="5"/>
  <c r="V37" i="5"/>
  <c r="R83" i="5"/>
  <c r="Q5" i="5"/>
  <c r="Q12" i="5"/>
  <c r="U15" i="5"/>
  <c r="R76" i="5"/>
  <c r="V28" i="5"/>
  <c r="P95" i="5"/>
  <c r="R104" i="5"/>
  <c r="O91" i="5"/>
  <c r="O67" i="5"/>
  <c r="U10" i="5"/>
  <c r="U48" i="5"/>
  <c r="R90" i="5"/>
  <c r="W44" i="5"/>
  <c r="M87" i="5"/>
  <c r="S57" i="5"/>
  <c r="N99" i="5"/>
  <c r="S46" i="5"/>
  <c r="E39" i="5"/>
  <c r="T16" i="5"/>
  <c r="T13" i="23"/>
  <c r="M104" i="5"/>
  <c r="W30" i="5"/>
  <c r="O74" i="5"/>
  <c r="T84" i="5"/>
  <c r="S54" i="23"/>
  <c r="R73" i="5"/>
  <c r="S32" i="5"/>
  <c r="O53" i="5"/>
  <c r="E88" i="5"/>
  <c r="T59" i="5"/>
  <c r="O57" i="5"/>
  <c r="P65" i="5"/>
  <c r="H26" i="5"/>
  <c r="Q8" i="23"/>
  <c r="Q78" i="5"/>
  <c r="U97" i="5"/>
  <c r="H11" i="5"/>
  <c r="T30" i="5"/>
  <c r="W104" i="5"/>
  <c r="P14" i="5"/>
  <c r="O65" i="5"/>
  <c r="Q87" i="5"/>
  <c r="S14" i="5"/>
  <c r="Y49" i="23"/>
  <c r="G39" i="5"/>
  <c r="O13" i="5"/>
  <c r="H15" i="5"/>
  <c r="R26" i="5"/>
  <c r="N85" i="5"/>
  <c r="H75" i="5"/>
  <c r="G49" i="5"/>
  <c r="AC49" i="23"/>
  <c r="P91" i="5"/>
  <c r="Y10" i="23"/>
  <c r="AE41" i="23"/>
  <c r="S54" i="5"/>
  <c r="Q43" i="5"/>
  <c r="W15" i="23"/>
  <c r="AB65" i="23"/>
  <c r="H35" i="5"/>
  <c r="M7" i="5"/>
  <c r="AI24" i="23"/>
  <c r="AK8" i="23"/>
  <c r="S44" i="5"/>
  <c r="M99" i="5"/>
  <c r="AD33" i="23"/>
  <c r="Z8" i="23"/>
  <c r="N75" i="5"/>
  <c r="N54" i="5"/>
  <c r="Z56" i="23"/>
  <c r="S97" i="23"/>
  <c r="U42" i="5"/>
  <c r="H38" i="5"/>
  <c r="O58" i="5"/>
  <c r="U63" i="5"/>
  <c r="S24" i="23"/>
  <c r="O80" i="5"/>
  <c r="S64" i="5"/>
  <c r="G28" i="5"/>
  <c r="T45" i="5"/>
  <c r="R42" i="5"/>
  <c r="W53" i="5"/>
  <c r="H96" i="5"/>
  <c r="AC96" i="23"/>
  <c r="G22" i="5"/>
  <c r="AG79" i="23"/>
  <c r="AF96" i="23"/>
  <c r="Q8" i="5"/>
  <c r="E19" i="5"/>
  <c r="U60" i="23"/>
  <c r="AA27" i="23"/>
  <c r="R9" i="5"/>
  <c r="W24" i="5"/>
  <c r="AK85" i="23"/>
  <c r="M89" i="23"/>
  <c r="O87" i="5"/>
  <c r="T12" i="5"/>
  <c r="AA47" i="23"/>
  <c r="W61" i="23"/>
  <c r="R72" i="5"/>
  <c r="V86" i="5"/>
  <c r="V35" i="23"/>
  <c r="AD29" i="23"/>
  <c r="M37" i="5"/>
  <c r="M82" i="5"/>
  <c r="U95" i="5"/>
  <c r="M79" i="5"/>
  <c r="V78" i="5"/>
  <c r="E64" i="5"/>
  <c r="M10" i="5"/>
  <c r="M101" i="5"/>
  <c r="E60" i="5"/>
  <c r="AG54" i="23"/>
  <c r="P89" i="5"/>
  <c r="P67" i="5"/>
  <c r="AA11" i="23"/>
  <c r="P21" i="23"/>
  <c r="E100" i="5"/>
  <c r="S7" i="5"/>
  <c r="AI36" i="23"/>
  <c r="AB46" i="23"/>
  <c r="T25" i="5"/>
  <c r="N10" i="5"/>
  <c r="N43" i="23"/>
  <c r="S86" i="5"/>
  <c r="O63" i="5"/>
  <c r="AB7" i="23"/>
  <c r="Y92" i="23"/>
  <c r="M20" i="5"/>
  <c r="V84" i="5"/>
  <c r="AK12" i="23"/>
  <c r="V24" i="23"/>
  <c r="P70" i="5"/>
  <c r="S45" i="5"/>
  <c r="W75" i="5"/>
  <c r="O51" i="5"/>
  <c r="Q20" i="5"/>
  <c r="P73" i="5"/>
  <c r="U38" i="5"/>
  <c r="Q61" i="5"/>
  <c r="Q10" i="5"/>
  <c r="T42" i="5"/>
  <c r="P60" i="5"/>
  <c r="AK81" i="23"/>
  <c r="U34" i="5"/>
  <c r="AE75" i="23"/>
  <c r="Z68" i="23"/>
  <c r="R47" i="5"/>
  <c r="W77" i="5"/>
  <c r="N28" i="23"/>
  <c r="AD78" i="23"/>
  <c r="S63" i="5"/>
  <c r="S95" i="5"/>
  <c r="O24" i="23"/>
  <c r="Y38" i="23"/>
  <c r="O97" i="5"/>
  <c r="H51" i="5"/>
  <c r="N80" i="5"/>
  <c r="X61" i="23"/>
  <c r="S27" i="5"/>
  <c r="S102" i="5"/>
  <c r="AF20" i="23"/>
  <c r="R40" i="23"/>
  <c r="U22" i="5"/>
  <c r="W88" i="5"/>
  <c r="R17" i="5"/>
  <c r="E16" i="5"/>
  <c r="O62" i="5"/>
  <c r="T98" i="5"/>
  <c r="T102" i="5"/>
  <c r="H97" i="5"/>
  <c r="E46" i="5"/>
  <c r="R95" i="5"/>
  <c r="N86" i="5"/>
  <c r="AG25" i="23"/>
  <c r="T37" i="5"/>
  <c r="E38" i="5"/>
  <c r="P88" i="23"/>
  <c r="AI94" i="23"/>
  <c r="G44" i="5"/>
  <c r="S69" i="5"/>
  <c r="P66" i="23"/>
  <c r="K14" i="23"/>
  <c r="P20" i="5"/>
  <c r="W14" i="5"/>
  <c r="AC50" i="23"/>
  <c r="R36" i="5"/>
  <c r="E42" i="5"/>
  <c r="P11" i="23"/>
  <c r="U65" i="23"/>
  <c r="R40" i="5"/>
  <c r="N22" i="5"/>
  <c r="AG15" i="23"/>
  <c r="Y75" i="23"/>
  <c r="O33" i="5"/>
  <c r="P35" i="5"/>
  <c r="W20" i="5"/>
  <c r="W9" i="5"/>
  <c r="N49" i="23"/>
  <c r="W60" i="5"/>
  <c r="M76" i="5"/>
  <c r="W66" i="5"/>
  <c r="Q93" i="5"/>
  <c r="M51" i="5"/>
  <c r="V71" i="5"/>
  <c r="G82" i="5"/>
  <c r="U47" i="23"/>
  <c r="E28" i="5"/>
  <c r="Y17" i="23"/>
  <c r="AG89" i="23"/>
  <c r="H36" i="5"/>
  <c r="M30" i="5"/>
  <c r="N23" i="23"/>
  <c r="AC45" i="23"/>
  <c r="T24" i="5"/>
  <c r="N79" i="5"/>
  <c r="AF90" i="23"/>
  <c r="AI37" i="23"/>
  <c r="H74" i="5"/>
  <c r="W102" i="5"/>
  <c r="AA25" i="23"/>
  <c r="V89" i="23"/>
  <c r="R33" i="5"/>
  <c r="M53" i="5"/>
  <c r="AE7" i="23"/>
  <c r="I74" i="23"/>
  <c r="T9" i="5"/>
  <c r="Q100" i="5"/>
  <c r="T8" i="5"/>
  <c r="P40" i="5"/>
  <c r="M8" i="5"/>
  <c r="U76" i="5"/>
  <c r="V11" i="5"/>
  <c r="M23" i="5"/>
  <c r="G37" i="5"/>
  <c r="R60" i="5"/>
  <c r="E57" i="5"/>
  <c r="R20" i="5"/>
  <c r="E80" i="5"/>
  <c r="V85" i="5"/>
  <c r="Q30" i="5"/>
  <c r="O9" i="5"/>
  <c r="G83" i="5"/>
  <c r="AC11" i="23"/>
  <c r="U14" i="5"/>
  <c r="P32" i="5"/>
  <c r="O55" i="5"/>
  <c r="H10" i="5"/>
  <c r="O29" i="5"/>
  <c r="M49" i="5"/>
  <c r="S82" i="5"/>
  <c r="W91" i="5"/>
  <c r="N45" i="5"/>
  <c r="S62" i="5"/>
  <c r="T56" i="5"/>
  <c r="S34" i="5"/>
  <c r="S65" i="5"/>
  <c r="V60" i="5"/>
  <c r="H27" i="5"/>
  <c r="V79" i="5"/>
  <c r="G78" i="5"/>
  <c r="R80" i="5"/>
  <c r="N63" i="5"/>
  <c r="M16" i="5"/>
  <c r="W13" i="5"/>
  <c r="Q33" i="5"/>
  <c r="V72" i="5"/>
  <c r="W11" i="5"/>
  <c r="P66" i="5"/>
  <c r="E74" i="5"/>
  <c r="G88" i="5"/>
  <c r="U103" i="5"/>
  <c r="AJ7" i="23"/>
  <c r="G13" i="5"/>
  <c r="V31" i="5"/>
  <c r="W100" i="5"/>
  <c r="W70" i="5"/>
  <c r="O31" i="5"/>
  <c r="M46" i="5"/>
  <c r="AI54" i="23"/>
  <c r="G98" i="5"/>
  <c r="R64" i="5"/>
  <c r="E12" i="5"/>
  <c r="P13" i="5"/>
  <c r="S51" i="5"/>
  <c r="Q41" i="5"/>
  <c r="H71" i="5"/>
  <c r="H8" i="5"/>
  <c r="T18" i="5"/>
  <c r="S41" i="5"/>
  <c r="U75" i="5"/>
  <c r="T11" i="5"/>
  <c r="G12" i="5"/>
  <c r="U49" i="5"/>
  <c r="U64" i="5"/>
  <c r="M90" i="5"/>
  <c r="P21" i="5"/>
  <c r="P63" i="5"/>
  <c r="AB84" i="23"/>
  <c r="P59" i="5"/>
  <c r="N50" i="5"/>
  <c r="U82" i="5"/>
  <c r="N14" i="5"/>
  <c r="N66" i="5"/>
  <c r="W73" i="5"/>
  <c r="E71" i="5"/>
  <c r="AB94" i="23"/>
  <c r="S75" i="5"/>
  <c r="T59" i="23"/>
  <c r="AH85" i="23"/>
  <c r="V101" i="5"/>
  <c r="G91" i="5"/>
  <c r="AJ84" i="23"/>
  <c r="O103" i="23"/>
  <c r="R63" i="5"/>
  <c r="Q66" i="5"/>
  <c r="U24" i="23"/>
  <c r="AF23" i="23"/>
  <c r="T28" i="5"/>
  <c r="G17" i="5"/>
  <c r="U34" i="23"/>
  <c r="Z54" i="23"/>
  <c r="P50" i="5"/>
  <c r="V94" i="5"/>
  <c r="AG57" i="23"/>
  <c r="M72" i="23"/>
  <c r="O82" i="5"/>
  <c r="V59" i="5"/>
  <c r="U16" i="5"/>
  <c r="E104" i="5"/>
  <c r="U51" i="5"/>
  <c r="T36" i="5"/>
  <c r="E96" i="5"/>
  <c r="V66" i="5"/>
  <c r="S93" i="5"/>
  <c r="S50" i="5"/>
  <c r="T101" i="5"/>
  <c r="R31" i="5"/>
  <c r="Q16" i="5"/>
  <c r="P9" i="5"/>
  <c r="X80" i="23"/>
  <c r="L49" i="23"/>
  <c r="G36" i="5"/>
  <c r="H43" i="5"/>
  <c r="R12" i="5"/>
  <c r="AK40" i="23"/>
  <c r="N59" i="5"/>
  <c r="P48" i="5"/>
  <c r="E31" i="5"/>
  <c r="P51" i="23"/>
  <c r="U13" i="5"/>
  <c r="O22" i="5"/>
  <c r="AC52" i="23"/>
  <c r="Y103" i="23"/>
  <c r="T34" i="5"/>
  <c r="Q103" i="5"/>
  <c r="AH12" i="23"/>
  <c r="N16" i="23"/>
  <c r="M98" i="5"/>
  <c r="W23" i="5"/>
  <c r="G100" i="5"/>
  <c r="N94" i="5"/>
  <c r="W25" i="5"/>
  <c r="V103" i="5"/>
  <c r="G14" i="5"/>
  <c r="O98" i="5"/>
  <c r="Q59" i="5"/>
  <c r="V94" i="23"/>
  <c r="H67" i="5"/>
  <c r="P28" i="23"/>
  <c r="P24" i="23"/>
  <c r="R21" i="5"/>
  <c r="N24" i="5"/>
  <c r="P14" i="23"/>
  <c r="AD23" i="23"/>
  <c r="V23" i="5"/>
  <c r="V73" i="5"/>
  <c r="Q22" i="23"/>
  <c r="AI47" i="23"/>
  <c r="Q60" i="5"/>
  <c r="S19" i="5"/>
  <c r="Q16" i="23"/>
  <c r="AJ11" i="23"/>
  <c r="O61" i="5"/>
  <c r="O64" i="5"/>
  <c r="V48" i="23"/>
  <c r="M48" i="23"/>
  <c r="M40" i="5"/>
  <c r="O15" i="5"/>
  <c r="U23" i="5"/>
  <c r="U47" i="5"/>
  <c r="Q50" i="5"/>
  <c r="H37" i="5"/>
  <c r="U87" i="5"/>
  <c r="G52" i="5"/>
  <c r="M80" i="5"/>
  <c r="Q67" i="5"/>
  <c r="G6" i="5"/>
  <c r="T79" i="5"/>
  <c r="Q55" i="5"/>
  <c r="H44" i="5"/>
  <c r="R92" i="23"/>
  <c r="G21" i="5"/>
  <c r="S81" i="5"/>
  <c r="Q10" i="23"/>
  <c r="R38" i="23"/>
  <c r="E30" i="5"/>
  <c r="H50" i="5"/>
  <c r="AF6" i="23"/>
  <c r="J16" i="23"/>
  <c r="S36" i="5"/>
  <c r="N28" i="5"/>
  <c r="X57" i="23"/>
  <c r="AJ74" i="23"/>
  <c r="P81" i="5"/>
  <c r="E49" i="5"/>
  <c r="R32" i="23"/>
  <c r="O85" i="23"/>
  <c r="H14" i="5"/>
  <c r="S76" i="5"/>
  <c r="O96" i="5"/>
  <c r="P42" i="5"/>
  <c r="G63" i="5"/>
  <c r="H85" i="5"/>
  <c r="N41" i="5"/>
  <c r="X28" i="23"/>
  <c r="H23" i="5"/>
  <c r="T54" i="5"/>
  <c r="R102" i="5"/>
  <c r="S79" i="5"/>
  <c r="V27" i="5"/>
  <c r="M95" i="5"/>
  <c r="S13" i="5"/>
  <c r="E72" i="5"/>
  <c r="T49" i="5"/>
  <c r="O100" i="5"/>
  <c r="T54" i="23"/>
  <c r="G96" i="5"/>
  <c r="N64" i="5"/>
  <c r="U85" i="5"/>
  <c r="P39" i="5"/>
  <c r="U35" i="5"/>
  <c r="R79" i="5"/>
  <c r="G25" i="5"/>
  <c r="Q42" i="5"/>
  <c r="V76" i="5"/>
  <c r="G102" i="5"/>
  <c r="V26" i="5"/>
  <c r="U9" i="5"/>
  <c r="N61" i="5"/>
  <c r="E87" i="5"/>
  <c r="U58" i="5"/>
  <c r="V93" i="5"/>
  <c r="P8" i="5"/>
  <c r="G11" i="5"/>
  <c r="R28" i="5"/>
  <c r="O41" i="23"/>
  <c r="R46" i="5"/>
  <c r="W76" i="5"/>
  <c r="N83" i="5"/>
  <c r="J56" i="23"/>
  <c r="AJ59" i="23"/>
  <c r="N40" i="5"/>
  <c r="AA85" i="23"/>
  <c r="O52" i="5"/>
  <c r="N34" i="5"/>
  <c r="O30" i="5"/>
  <c r="AE56" i="23"/>
  <c r="W101" i="5"/>
  <c r="N12" i="23"/>
  <c r="E103" i="5"/>
  <c r="O44" i="5"/>
  <c r="E7" i="5"/>
  <c r="N78" i="5"/>
  <c r="H102" i="5"/>
  <c r="N44" i="5"/>
  <c r="S67" i="5"/>
  <c r="W83" i="23"/>
  <c r="P92" i="5"/>
  <c r="AK36" i="23"/>
  <c r="R99" i="5"/>
  <c r="P47" i="23"/>
  <c r="R57" i="5"/>
  <c r="AC82" i="23"/>
  <c r="P26" i="5"/>
  <c r="P104" i="23"/>
  <c r="U52" i="5"/>
  <c r="S11" i="5"/>
  <c r="G48" i="5"/>
  <c r="M96" i="5"/>
  <c r="U81" i="5"/>
  <c r="N92" i="5"/>
  <c r="U17" i="23"/>
  <c r="P49" i="5"/>
  <c r="AF78" i="23"/>
  <c r="S89" i="5"/>
  <c r="AJ88" i="23"/>
  <c r="G73" i="5"/>
  <c r="Z30" i="23"/>
  <c r="S74" i="5"/>
  <c r="V40" i="23"/>
  <c r="G84" i="5"/>
  <c r="S35" i="5"/>
  <c r="R44" i="5"/>
  <c r="O50" i="5"/>
  <c r="N43" i="5"/>
  <c r="N76" i="5"/>
  <c r="R88" i="23"/>
  <c r="E101" i="5"/>
  <c r="AG32" i="23"/>
  <c r="Q25" i="5"/>
  <c r="S71" i="23"/>
  <c r="G15" i="5"/>
  <c r="P12" i="23"/>
  <c r="S78" i="5"/>
  <c r="AA75" i="23"/>
  <c r="O40" i="5"/>
  <c r="O85" i="5"/>
  <c r="H31" i="5"/>
  <c r="V96" i="5"/>
  <c r="O101" i="5"/>
  <c r="U44" i="5"/>
  <c r="E59" i="5"/>
  <c r="W99" i="5"/>
  <c r="Z16" i="23"/>
  <c r="X68" i="23"/>
  <c r="O93" i="5"/>
  <c r="X26" i="23"/>
  <c r="V33" i="23"/>
  <c r="P33" i="5"/>
  <c r="R36" i="23"/>
  <c r="AI55" i="23"/>
  <c r="M33" i="5"/>
  <c r="W12" i="23"/>
  <c r="V61" i="23"/>
  <c r="R78" i="5"/>
  <c r="S17" i="23"/>
  <c r="AJ101" i="23"/>
  <c r="U98" i="5"/>
  <c r="W84" i="5"/>
  <c r="P45" i="5"/>
  <c r="G45" i="5"/>
  <c r="P51" i="5"/>
  <c r="Q21" i="5"/>
  <c r="Q36" i="5"/>
  <c r="O7" i="5"/>
  <c r="S77" i="23"/>
  <c r="E34" i="5"/>
  <c r="S20" i="23"/>
  <c r="O82" i="23"/>
  <c r="R67" i="5"/>
  <c r="U36" i="23"/>
  <c r="Q51" i="5"/>
  <c r="U54" i="5"/>
  <c r="Y46" i="23"/>
  <c r="N62" i="5"/>
  <c r="W26" i="5"/>
  <c r="T53" i="23"/>
  <c r="V40" i="5"/>
  <c r="S103" i="5"/>
  <c r="Y81" i="23"/>
  <c r="E77" i="5"/>
  <c r="P36" i="5"/>
  <c r="S26" i="5"/>
  <c r="W65" i="5"/>
  <c r="H21" i="5"/>
  <c r="P19" i="5"/>
  <c r="M71" i="5"/>
  <c r="E56" i="5"/>
  <c r="AK77" i="23"/>
  <c r="V6" i="5"/>
  <c r="U55" i="5"/>
  <c r="AE59" i="23"/>
  <c r="T27" i="5"/>
  <c r="T83" i="5"/>
  <c r="Q15" i="23"/>
  <c r="Q62" i="23"/>
  <c r="S73" i="5"/>
  <c r="T62" i="5"/>
  <c r="M26" i="23"/>
  <c r="AH75" i="23"/>
  <c r="O21" i="5"/>
  <c r="P77" i="5"/>
  <c r="X46" i="23"/>
  <c r="F52" i="23"/>
  <c r="Q94" i="5"/>
  <c r="T85" i="5"/>
  <c r="AG38" i="23"/>
  <c r="AD34" i="23"/>
  <c r="R92" i="5"/>
  <c r="E85" i="5"/>
  <c r="T71" i="5"/>
  <c r="Q96" i="5"/>
  <c r="Y65" i="23"/>
  <c r="S84" i="5"/>
  <c r="G42" i="5"/>
  <c r="W39" i="5"/>
  <c r="G99" i="5"/>
  <c r="T70" i="23"/>
  <c r="N89" i="23"/>
  <c r="D76" i="23"/>
  <c r="Q91" i="23"/>
  <c r="O60" i="23"/>
  <c r="S32" i="23"/>
  <c r="V102" i="23"/>
  <c r="AA84" i="23"/>
  <c r="AD68" i="23"/>
  <c r="K43" i="23"/>
  <c r="M27" i="23"/>
  <c r="AC87" i="23"/>
  <c r="AE73" i="23"/>
  <c r="P95" i="23"/>
  <c r="AH60" i="23"/>
  <c r="S60" i="23"/>
  <c r="AF57" i="23"/>
  <c r="V104" i="23"/>
  <c r="AH33" i="23"/>
  <c r="N103" i="23"/>
  <c r="AK6" i="23"/>
  <c r="U26" i="23"/>
  <c r="O45" i="23"/>
  <c r="C90" i="23"/>
  <c r="T34" i="23"/>
  <c r="K62" i="23"/>
  <c r="P9" i="23"/>
  <c r="M88" i="23"/>
  <c r="O70" i="5"/>
  <c r="H87" i="5"/>
  <c r="V75" i="5"/>
  <c r="N67" i="5"/>
  <c r="AD49" i="23"/>
  <c r="R100" i="23"/>
  <c r="S88" i="23"/>
  <c r="E57" i="23"/>
  <c r="AG86" i="23"/>
  <c r="AG93" i="23"/>
  <c r="F51" i="23"/>
  <c r="AK15" i="23"/>
  <c r="O48" i="23"/>
  <c r="C58" i="23"/>
  <c r="AJ57" i="23"/>
  <c r="I79" i="23"/>
  <c r="Z77" i="23"/>
  <c r="S103" i="23"/>
  <c r="AD64" i="23"/>
  <c r="AB91" i="23"/>
  <c r="AJ22" i="23"/>
  <c r="AH28" i="23"/>
  <c r="F76" i="23"/>
  <c r="T33" i="23"/>
  <c r="AB42" i="23"/>
  <c r="T90" i="23"/>
  <c r="J34" i="23"/>
  <c r="U95" i="23"/>
  <c r="Q89" i="23"/>
  <c r="R68" i="5"/>
  <c r="E33" i="5"/>
  <c r="O19" i="5"/>
  <c r="S17" i="5"/>
  <c r="R70" i="23"/>
  <c r="Z20" i="23"/>
  <c r="U99" i="23"/>
  <c r="AH87" i="23"/>
  <c r="J29" i="23"/>
  <c r="L77" i="23"/>
  <c r="AF16" i="23"/>
  <c r="Q67" i="23"/>
  <c r="AB68" i="23"/>
  <c r="M86" i="23"/>
  <c r="AH57" i="23"/>
  <c r="O104" i="23"/>
  <c r="X81" i="23"/>
  <c r="E16" i="23"/>
  <c r="I47" i="23"/>
  <c r="O23" i="23"/>
  <c r="Y9" i="23"/>
  <c r="N80" i="23"/>
  <c r="M51" i="23"/>
  <c r="V12" i="23"/>
  <c r="X42" i="23"/>
  <c r="R90" i="23"/>
  <c r="C68" i="23"/>
  <c r="S67" i="23"/>
  <c r="P34" i="23"/>
  <c r="S61" i="23"/>
  <c r="O41" i="5"/>
  <c r="AH23" i="23"/>
  <c r="J45" i="23"/>
  <c r="P47" i="5"/>
  <c r="AE67" i="23"/>
  <c r="O44" i="23"/>
  <c r="V66" i="23"/>
  <c r="F64" i="23"/>
  <c r="T92" i="23"/>
  <c r="AJ50" i="23"/>
  <c r="Z24" i="23"/>
  <c r="AE61" i="23"/>
  <c r="AB97" i="23"/>
  <c r="V93" i="23"/>
  <c r="T86" i="23"/>
  <c r="C39" i="23"/>
  <c r="AC32" i="23"/>
  <c r="AK29" i="23"/>
  <c r="I30" i="23"/>
  <c r="AF70" i="23"/>
  <c r="X70" i="23"/>
  <c r="U13" i="23"/>
  <c r="O37" i="23"/>
  <c r="L29" i="23"/>
  <c r="AB80" i="23"/>
  <c r="W43" i="23"/>
  <c r="T24" i="23"/>
  <c r="AE96" i="23"/>
  <c r="V58" i="23"/>
  <c r="Z64" i="23"/>
  <c r="H5" i="5"/>
  <c r="E69" i="23"/>
  <c r="N91" i="23"/>
  <c r="V80" i="5"/>
  <c r="AA69" i="23"/>
  <c r="AG33" i="23"/>
  <c r="X37" i="23"/>
  <c r="Q99" i="23"/>
  <c r="AK51" i="23"/>
  <c r="R79" i="23"/>
  <c r="O8" i="23"/>
  <c r="X40" i="23"/>
  <c r="AD22" i="23"/>
  <c r="X13" i="23"/>
  <c r="U20" i="23"/>
  <c r="U45" i="23"/>
  <c r="S52" i="23"/>
  <c r="AE69" i="23"/>
  <c r="G74" i="5"/>
  <c r="K38" i="23"/>
  <c r="AD30" i="23"/>
  <c r="AG96" i="23"/>
  <c r="AD52" i="23"/>
  <c r="W88" i="23"/>
  <c r="S6" i="5"/>
  <c r="I39" i="23"/>
  <c r="AB100" i="23"/>
  <c r="N11" i="5"/>
  <c r="S24" i="5"/>
  <c r="U28" i="5"/>
  <c r="P68" i="5"/>
  <c r="AK44" i="23"/>
  <c r="AE98" i="23"/>
  <c r="V37" i="23"/>
  <c r="AK59" i="23"/>
  <c r="AH58" i="23"/>
  <c r="I57" i="23"/>
  <c r="L97" i="23"/>
  <c r="AH22" i="23"/>
  <c r="O42" i="23"/>
  <c r="M57" i="23"/>
  <c r="AD97" i="23"/>
  <c r="I7" i="23"/>
  <c r="Q48" i="23"/>
  <c r="Y68" i="23"/>
  <c r="AH52" i="23"/>
  <c r="AJ67" i="23"/>
  <c r="AC21" i="23"/>
  <c r="I10" i="23"/>
  <c r="AG85" i="23"/>
  <c r="AI19" i="23"/>
  <c r="U41" i="23"/>
  <c r="Y35" i="23"/>
  <c r="AB64" i="23"/>
  <c r="N46" i="23"/>
  <c r="V22" i="23"/>
  <c r="N39" i="23"/>
  <c r="M78" i="23"/>
  <c r="F21" i="23"/>
  <c r="U78" i="5"/>
  <c r="AC85" i="23"/>
  <c r="AD6" i="23"/>
  <c r="E97" i="5"/>
  <c r="O67" i="23"/>
  <c r="S30" i="23"/>
  <c r="AE65" i="23"/>
  <c r="N14" i="23"/>
  <c r="AC73" i="23"/>
  <c r="S14" i="23"/>
  <c r="C6" i="23"/>
  <c r="AK66" i="23"/>
  <c r="AC37" i="23"/>
  <c r="Y42" i="23"/>
  <c r="K81" i="23"/>
  <c r="M39" i="5"/>
  <c r="W82" i="5"/>
  <c r="Q26" i="5"/>
  <c r="H69" i="5"/>
  <c r="O99" i="5"/>
  <c r="W55" i="5"/>
  <c r="M48" i="5"/>
  <c r="P80" i="5"/>
  <c r="V97" i="5"/>
  <c r="Q86" i="5"/>
  <c r="U102" i="5"/>
  <c r="AI81" i="23"/>
  <c r="P23" i="5"/>
  <c r="H92" i="5"/>
  <c r="T94" i="5"/>
  <c r="G16" i="5"/>
  <c r="T99" i="5"/>
  <c r="P79" i="5"/>
  <c r="M6" i="5"/>
  <c r="P7" i="5"/>
  <c r="N23" i="5"/>
  <c r="E93" i="5"/>
  <c r="W59" i="5"/>
  <c r="T52" i="5"/>
  <c r="S70" i="5"/>
  <c r="G55" i="5"/>
  <c r="U72" i="5"/>
  <c r="M72" i="5"/>
  <c r="V33" i="5"/>
  <c r="P82" i="5"/>
  <c r="E21" i="5"/>
  <c r="R48" i="5"/>
  <c r="M18" i="5"/>
  <c r="N12" i="5"/>
  <c r="Q76" i="5"/>
  <c r="T73" i="5"/>
  <c r="Y87" i="23"/>
  <c r="G23" i="5"/>
  <c r="AF8" i="23"/>
  <c r="T77" i="5"/>
  <c r="R47" i="23"/>
  <c r="M11" i="5"/>
  <c r="T76" i="23"/>
  <c r="R69" i="5"/>
  <c r="AI92" i="23"/>
  <c r="O49" i="5"/>
  <c r="G86" i="5"/>
  <c r="G94" i="5"/>
  <c r="U7" i="5"/>
  <c r="P83" i="5"/>
  <c r="S23" i="5"/>
  <c r="G46" i="5"/>
  <c r="AB48" i="23"/>
  <c r="T60" i="5"/>
  <c r="AI16" i="23"/>
  <c r="N58" i="5"/>
  <c r="N48" i="23"/>
  <c r="N8" i="5"/>
  <c r="AB81" i="23"/>
  <c r="S8" i="5"/>
  <c r="O17" i="23"/>
  <c r="U91" i="5"/>
  <c r="Q14" i="5"/>
  <c r="M38" i="5"/>
  <c r="H95" i="5"/>
  <c r="Q84" i="5"/>
  <c r="U32" i="5"/>
  <c r="Q30" i="23"/>
  <c r="V19" i="5"/>
  <c r="AI40" i="23"/>
  <c r="P25" i="5"/>
  <c r="AI68" i="23"/>
  <c r="W45" i="5"/>
  <c r="AE23" i="23"/>
  <c r="H12" i="5"/>
  <c r="Q85" i="23"/>
  <c r="U88" i="5"/>
  <c r="R13" i="5"/>
  <c r="V65" i="5"/>
  <c r="H24" i="5"/>
  <c r="S16" i="5"/>
  <c r="V82" i="5"/>
  <c r="N55" i="23"/>
  <c r="V61" i="5"/>
  <c r="V23" i="23"/>
  <c r="T65" i="5"/>
  <c r="V83" i="23"/>
  <c r="P101" i="5"/>
  <c r="AF37" i="23"/>
  <c r="M91" i="5"/>
  <c r="AJ47" i="23"/>
  <c r="O83" i="5"/>
  <c r="H61" i="5"/>
  <c r="P99" i="5"/>
  <c r="T67" i="5"/>
  <c r="H90" i="5"/>
  <c r="R71" i="5"/>
  <c r="H45" i="5"/>
  <c r="T82" i="5"/>
  <c r="AG17" i="23"/>
  <c r="P92" i="23"/>
  <c r="W95" i="5"/>
  <c r="AE27" i="23"/>
  <c r="K86" i="23"/>
  <c r="M29" i="5"/>
  <c r="Y37" i="23"/>
  <c r="C50" i="23"/>
  <c r="S10" i="5"/>
  <c r="E102" i="5"/>
  <c r="AH74" i="23"/>
  <c r="M24" i="5"/>
  <c r="AF19" i="23"/>
  <c r="R24" i="5"/>
  <c r="T43" i="5"/>
  <c r="P38" i="5"/>
  <c r="O36" i="5"/>
  <c r="P6" i="5"/>
  <c r="G27" i="5"/>
  <c r="P100" i="5"/>
  <c r="G41" i="5"/>
  <c r="T15" i="5"/>
  <c r="AB75" i="23"/>
  <c r="O90" i="5"/>
  <c r="AI59" i="23"/>
  <c r="N19" i="5"/>
  <c r="W90" i="5"/>
  <c r="Z45" i="23"/>
  <c r="O16" i="5"/>
  <c r="H40" i="5"/>
  <c r="Q71" i="23"/>
  <c r="N87" i="5"/>
  <c r="P10" i="5"/>
  <c r="S65" i="23"/>
  <c r="R93" i="5"/>
  <c r="P29" i="5"/>
  <c r="Q80" i="23"/>
  <c r="H93" i="5"/>
  <c r="H83" i="5"/>
  <c r="V64" i="5"/>
  <c r="U65" i="5"/>
  <c r="Z25" i="23"/>
  <c r="M70" i="5"/>
  <c r="P90" i="5"/>
  <c r="M13" i="5"/>
  <c r="X54" i="23"/>
  <c r="S101" i="5"/>
  <c r="AI79" i="23"/>
  <c r="C23" i="23"/>
  <c r="P84" i="5"/>
  <c r="P69" i="5"/>
  <c r="Q20" i="23"/>
  <c r="N95" i="23"/>
  <c r="M93" i="5"/>
  <c r="V14" i="5"/>
  <c r="N90" i="23"/>
  <c r="L9" i="23"/>
  <c r="M77" i="5"/>
  <c r="G7" i="5"/>
  <c r="AE47" i="23"/>
  <c r="P64" i="23"/>
  <c r="M34" i="5"/>
  <c r="O72" i="5"/>
  <c r="X39" i="23"/>
  <c r="AA68" i="23"/>
  <c r="G32" i="5"/>
  <c r="H70" i="5"/>
  <c r="V98" i="5"/>
  <c r="Q15" i="5"/>
  <c r="O79" i="5"/>
  <c r="O77" i="5"/>
  <c r="S36" i="23"/>
  <c r="V76" i="23"/>
  <c r="P85" i="5"/>
  <c r="M67" i="23"/>
  <c r="X93" i="23"/>
  <c r="Q61" i="23"/>
  <c r="T66" i="23"/>
  <c r="AA73" i="23"/>
  <c r="Z18" i="23"/>
  <c r="S96" i="23"/>
  <c r="C38" i="23"/>
  <c r="AC100" i="23"/>
  <c r="W41" i="23"/>
  <c r="U18" i="23"/>
  <c r="C87" i="23"/>
  <c r="U39" i="23"/>
  <c r="C74" i="23"/>
  <c r="U33" i="23"/>
  <c r="E38" i="23"/>
  <c r="AF87" i="23"/>
  <c r="L11" i="23"/>
  <c r="AC53" i="23"/>
  <c r="AC76" i="23"/>
  <c r="AF104" i="23"/>
  <c r="D74" i="23"/>
  <c r="AJ52" i="23"/>
  <c r="K103" i="23"/>
  <c r="AH90" i="23"/>
  <c r="M63" i="23"/>
  <c r="AK41" i="23"/>
  <c r="Q35" i="23"/>
  <c r="S100" i="5"/>
  <c r="N66" i="23"/>
  <c r="AJ56" i="23"/>
  <c r="U36" i="5"/>
  <c r="AJ62" i="23"/>
  <c r="V10" i="23"/>
  <c r="N30" i="23"/>
  <c r="R66" i="23"/>
  <c r="V92" i="23"/>
  <c r="S59" i="23"/>
  <c r="L23" i="23"/>
  <c r="L87" i="23"/>
  <c r="I58" i="23"/>
  <c r="K7" i="23"/>
  <c r="AD17" i="23"/>
  <c r="Q72" i="23"/>
  <c r="AE102" i="23"/>
  <c r="AG98" i="23"/>
  <c r="Q33" i="23"/>
  <c r="R50" i="23"/>
  <c r="AF98" i="23"/>
  <c r="E23" i="23"/>
  <c r="N94" i="23"/>
  <c r="V5" i="23"/>
  <c r="Y29" i="23"/>
  <c r="AE6" i="23"/>
  <c r="AG59" i="23"/>
  <c r="Z97" i="23"/>
  <c r="L21" i="23"/>
  <c r="M55" i="5"/>
  <c r="Y16" i="23"/>
  <c r="AB43" i="23"/>
  <c r="R82" i="5"/>
  <c r="AB10" i="23"/>
  <c r="Q44" i="23"/>
  <c r="X66" i="23"/>
  <c r="AF60" i="23"/>
  <c r="Z40" i="23"/>
  <c r="O59" i="23"/>
  <c r="AH24" i="23"/>
  <c r="E93" i="23"/>
  <c r="AE26" i="23"/>
  <c r="D41" i="23"/>
  <c r="M29" i="23"/>
  <c r="I68" i="23"/>
  <c r="AG6" i="23"/>
  <c r="K52" i="23"/>
  <c r="W98" i="23"/>
  <c r="C100" i="23"/>
  <c r="S19" i="23"/>
  <c r="AD8" i="23"/>
  <c r="I59" i="23"/>
  <c r="S91" i="23"/>
  <c r="AD80" i="23"/>
  <c r="S83" i="5"/>
  <c r="V50" i="5"/>
  <c r="N71" i="5"/>
  <c r="M17" i="5"/>
  <c r="V62" i="5"/>
  <c r="Q70" i="5"/>
  <c r="O66" i="5"/>
  <c r="O88" i="5"/>
  <c r="P61" i="5"/>
  <c r="R11" i="5"/>
  <c r="O102" i="5"/>
  <c r="Q52" i="5"/>
  <c r="O68" i="5"/>
  <c r="U56" i="5"/>
  <c r="M21" i="5"/>
  <c r="W75" i="23"/>
  <c r="U77" i="5"/>
  <c r="V58" i="5"/>
  <c r="AF101" i="23"/>
  <c r="P15" i="23"/>
  <c r="R51" i="23"/>
  <c r="S92" i="23"/>
  <c r="L60" i="23"/>
  <c r="O73" i="5"/>
  <c r="Q74" i="5"/>
  <c r="U12" i="23"/>
  <c r="O15" i="23"/>
  <c r="AF46" i="23"/>
  <c r="R32" i="5"/>
  <c r="T29" i="5"/>
  <c r="G51" i="5"/>
  <c r="N69" i="5"/>
  <c r="T48" i="5"/>
  <c r="R55" i="23"/>
  <c r="AH80" i="23"/>
  <c r="AE24" i="23"/>
  <c r="AE18" i="23"/>
  <c r="M26" i="5"/>
  <c r="E45" i="5"/>
  <c r="M66" i="5"/>
  <c r="U75" i="23"/>
  <c r="AG20" i="23"/>
  <c r="AG80" i="23"/>
  <c r="W15" i="5"/>
  <c r="H99" i="5"/>
  <c r="U27" i="5"/>
  <c r="AC69" i="23"/>
  <c r="M35" i="5"/>
  <c r="V13" i="5"/>
  <c r="P31" i="5"/>
  <c r="U94" i="5"/>
  <c r="R6" i="23"/>
  <c r="V38" i="5"/>
  <c r="P16" i="5"/>
  <c r="V57" i="23"/>
  <c r="T100" i="5"/>
  <c r="U29" i="5"/>
  <c r="R70" i="5"/>
  <c r="N21" i="5"/>
  <c r="M52" i="5"/>
  <c r="N27" i="5"/>
  <c r="G75" i="5"/>
  <c r="Q44" i="5"/>
  <c r="J93" i="23"/>
  <c r="S92" i="5"/>
  <c r="R74" i="5"/>
  <c r="AG31" i="23"/>
  <c r="AI38" i="23"/>
  <c r="R65" i="5"/>
  <c r="R96" i="5"/>
  <c r="W33" i="5"/>
  <c r="W78" i="5"/>
  <c r="U54" i="23"/>
  <c r="Z80" i="23"/>
  <c r="O42" i="5"/>
  <c r="AE22" i="23"/>
  <c r="H9" i="5"/>
  <c r="AD90" i="23"/>
  <c r="V10" i="5"/>
  <c r="AG56" i="23"/>
  <c r="S12" i="5"/>
  <c r="W30" i="23"/>
  <c r="H76" i="5"/>
  <c r="R23" i="5"/>
  <c r="P98" i="5"/>
  <c r="W86" i="5"/>
  <c r="P57" i="5"/>
  <c r="AA44" i="23"/>
  <c r="AK30" i="23"/>
  <c r="V47" i="23"/>
  <c r="X76" i="23"/>
  <c r="AJ70" i="23"/>
  <c r="E99" i="23"/>
  <c r="M77" i="23"/>
  <c r="Y84" i="23"/>
  <c r="AJ103" i="23"/>
  <c r="F27" i="23"/>
  <c r="U14" i="23"/>
  <c r="AJ55" i="23"/>
  <c r="V74" i="23"/>
  <c r="M97" i="5"/>
  <c r="R49" i="5"/>
  <c r="M22" i="5"/>
  <c r="W51" i="23"/>
  <c r="M6" i="23"/>
  <c r="D101" i="23"/>
  <c r="Z83" i="23"/>
  <c r="AH70" i="23"/>
  <c r="O76" i="23"/>
  <c r="N20" i="23"/>
  <c r="I97" i="23"/>
  <c r="J11" i="23"/>
  <c r="AA13" i="23"/>
  <c r="M14" i="23"/>
  <c r="Y78" i="23"/>
  <c r="H72" i="5"/>
  <c r="O38" i="5"/>
  <c r="AE8" i="23"/>
  <c r="Y99" i="23"/>
  <c r="D56" i="23"/>
  <c r="AB76" i="23"/>
  <c r="AF32" i="23"/>
  <c r="AD82" i="23"/>
  <c r="W25" i="23"/>
  <c r="AK34" i="23"/>
  <c r="AI42" i="23"/>
  <c r="P41" i="23"/>
  <c r="N53" i="23"/>
  <c r="AE85" i="23"/>
  <c r="C16" i="23"/>
  <c r="AJ76" i="23"/>
  <c r="G76" i="5"/>
  <c r="G34" i="5"/>
  <c r="T29" i="23"/>
  <c r="AB45" i="23"/>
  <c r="P48" i="23"/>
  <c r="N31" i="23"/>
  <c r="AF92" i="23"/>
  <c r="AI85" i="23"/>
  <c r="AF39" i="23"/>
  <c r="T67" i="23"/>
  <c r="W9" i="23"/>
  <c r="AD7" i="23"/>
  <c r="O14" i="23"/>
  <c r="AC36" i="23"/>
  <c r="N37" i="23"/>
  <c r="AH8" i="23"/>
  <c r="AJ27" i="23"/>
  <c r="J96" i="23"/>
  <c r="AC16" i="23"/>
  <c r="Q40" i="23"/>
  <c r="Y91" i="23"/>
  <c r="O89" i="23"/>
  <c r="D64" i="23"/>
  <c r="N11" i="23"/>
  <c r="E91" i="5"/>
  <c r="H19" i="5"/>
  <c r="AC67" i="23"/>
  <c r="AG78" i="23"/>
  <c r="X100" i="23"/>
  <c r="U104" i="23"/>
  <c r="Z84" i="23"/>
  <c r="AD93" i="23"/>
  <c r="L44" i="23"/>
  <c r="AH39" i="23"/>
  <c r="X38" i="23"/>
  <c r="AA32" i="23"/>
  <c r="N34" i="23"/>
  <c r="F65" i="23"/>
  <c r="V70" i="23"/>
  <c r="AC26" i="23"/>
  <c r="Z67" i="23"/>
  <c r="AG97" i="23"/>
  <c r="O40" i="23"/>
  <c r="W50" i="5"/>
  <c r="S9" i="5"/>
  <c r="AD56" i="23"/>
  <c r="M15" i="23"/>
  <c r="K27" i="23"/>
  <c r="M91" i="23"/>
  <c r="R102" i="23"/>
  <c r="Z60" i="23"/>
  <c r="W78" i="23"/>
  <c r="P27" i="23"/>
  <c r="AE19" i="23"/>
  <c r="W90" i="23"/>
  <c r="P58" i="23"/>
  <c r="AF18" i="23"/>
  <c r="AD35" i="23"/>
  <c r="AJ78" i="23"/>
  <c r="AA92" i="23"/>
  <c r="AH45" i="23"/>
  <c r="U16" i="23"/>
  <c r="I94" i="23"/>
  <c r="AK74" i="23"/>
  <c r="L33" i="23"/>
  <c r="AA51" i="23"/>
  <c r="W33" i="23"/>
  <c r="Y23" i="23"/>
  <c r="U37" i="23"/>
  <c r="N31" i="5"/>
  <c r="S39" i="23"/>
  <c r="D93" i="23"/>
  <c r="S28" i="23"/>
  <c r="AF35" i="23"/>
  <c r="O65" i="23"/>
  <c r="J48" i="23"/>
  <c r="AG83" i="23"/>
  <c r="L68" i="23"/>
  <c r="R21" i="23"/>
  <c r="R53" i="23"/>
  <c r="AE93" i="23"/>
  <c r="S58" i="23"/>
  <c r="AJ38" i="23"/>
  <c r="AH61" i="23"/>
  <c r="AD95" i="23"/>
  <c r="AD60" i="23"/>
  <c r="AK37" i="23"/>
  <c r="M33" i="23"/>
  <c r="L25" i="23"/>
  <c r="AG66" i="23"/>
  <c r="M74" i="23"/>
  <c r="Z62" i="23"/>
  <c r="V34" i="23"/>
  <c r="X9" i="23"/>
  <c r="L82" i="23"/>
  <c r="O39" i="5"/>
  <c r="O23" i="5"/>
  <c r="K18" i="23"/>
  <c r="K5" i="23"/>
  <c r="W82" i="23"/>
  <c r="X82" i="23"/>
  <c r="AD50" i="23"/>
  <c r="Y45" i="23"/>
  <c r="H62" i="23"/>
  <c r="D10" i="5"/>
  <c r="Q49" i="23"/>
  <c r="D95" i="23"/>
  <c r="U5" i="23"/>
  <c r="F47" i="23"/>
  <c r="S44" i="23"/>
  <c r="AI100" i="23"/>
  <c r="AG14" i="23"/>
  <c r="D6" i="23"/>
  <c r="Y54" i="23"/>
  <c r="AD98" i="23"/>
  <c r="AE11" i="23"/>
  <c r="Q29" i="23"/>
  <c r="AC33" i="23"/>
  <c r="D104" i="23"/>
  <c r="D58" i="23"/>
  <c r="B74" i="23"/>
  <c r="Z38" i="23"/>
  <c r="AD16" i="23"/>
  <c r="S80" i="23"/>
  <c r="AB23" i="23"/>
  <c r="M42" i="23"/>
  <c r="AJ61" i="23"/>
  <c r="U19" i="23"/>
  <c r="V13" i="23"/>
  <c r="V82" i="23"/>
  <c r="AA57" i="23"/>
  <c r="AF27" i="23"/>
  <c r="X104" i="23"/>
  <c r="D82" i="5"/>
  <c r="W11" i="23"/>
  <c r="X62" i="23"/>
  <c r="AC81" i="23"/>
  <c r="E11" i="23"/>
  <c r="O57" i="23"/>
  <c r="E39" i="23"/>
  <c r="AA40" i="23"/>
  <c r="U31" i="23"/>
  <c r="AG37" i="23"/>
  <c r="U58" i="23"/>
  <c r="L22" i="23"/>
  <c r="M49" i="23"/>
  <c r="T78" i="23"/>
  <c r="AB28" i="23"/>
  <c r="AG18" i="23"/>
  <c r="D13" i="23"/>
  <c r="F92" i="5"/>
  <c r="V95" i="23"/>
  <c r="AC44" i="23"/>
  <c r="AG99" i="23"/>
  <c r="G74" i="23"/>
  <c r="W7" i="23"/>
  <c r="AJ15" i="23"/>
  <c r="K82" i="23"/>
  <c r="G102" i="23"/>
  <c r="M7" i="23"/>
  <c r="V64" i="23"/>
  <c r="X25" i="23"/>
  <c r="T80" i="23"/>
  <c r="R19" i="23"/>
  <c r="AK35" i="23"/>
  <c r="M41" i="23"/>
  <c r="B92" i="5"/>
  <c r="AF51" i="23"/>
  <c r="AI44" i="23"/>
  <c r="F46" i="23"/>
  <c r="AH16" i="23"/>
  <c r="V46" i="23"/>
  <c r="S18" i="23"/>
  <c r="AE53" i="23"/>
  <c r="T30" i="23"/>
  <c r="AK11" i="23"/>
  <c r="AI15" i="23"/>
  <c r="AF80" i="23"/>
  <c r="M19" i="23"/>
  <c r="F5" i="23"/>
  <c r="AC60" i="23"/>
  <c r="E73" i="23"/>
  <c r="C61" i="5"/>
  <c r="C65" i="23"/>
  <c r="AF72" i="23"/>
  <c r="AA95" i="23"/>
  <c r="C33" i="5"/>
  <c r="O33" i="23"/>
  <c r="Z44" i="23"/>
  <c r="AK101" i="23"/>
  <c r="B19" i="5"/>
  <c r="S84" i="23"/>
  <c r="R71" i="23"/>
  <c r="AH104" i="23"/>
  <c r="H74" i="23"/>
  <c r="E78" i="23"/>
  <c r="W99" i="23"/>
  <c r="I17" i="23"/>
  <c r="AD11" i="23"/>
  <c r="AC92" i="23"/>
  <c r="X30" i="23"/>
  <c r="L98" i="23"/>
  <c r="I25" i="23"/>
  <c r="Z99" i="23"/>
  <c r="M71" i="23"/>
  <c r="AD94" i="23"/>
  <c r="T74" i="23"/>
  <c r="AH49" i="23"/>
  <c r="AA83" i="23"/>
  <c r="R61" i="23"/>
  <c r="AE90" i="23"/>
  <c r="B14" i="5"/>
  <c r="AK80" i="23"/>
  <c r="N44" i="23"/>
  <c r="X15" i="23"/>
  <c r="B52" i="5"/>
  <c r="AC72" i="23"/>
  <c r="AH103" i="23"/>
  <c r="AB20" i="23"/>
  <c r="D100" i="5"/>
  <c r="AJ100" i="23"/>
  <c r="AE99" i="23"/>
  <c r="G82" i="23"/>
  <c r="D92" i="5"/>
  <c r="AD55" i="23"/>
  <c r="AA45" i="23"/>
  <c r="F33" i="23"/>
  <c r="AA42" i="23"/>
  <c r="AA30" i="23"/>
  <c r="Y53" i="23"/>
  <c r="AG41" i="23"/>
  <c r="AF54" i="23"/>
  <c r="Y59" i="23"/>
  <c r="R44" i="23"/>
  <c r="E5" i="5"/>
  <c r="F15" i="5"/>
  <c r="R42" i="23"/>
  <c r="N78" i="23"/>
  <c r="G31" i="23"/>
  <c r="G98" i="23"/>
  <c r="M25" i="23"/>
  <c r="E14" i="23"/>
  <c r="H99" i="23"/>
  <c r="B9" i="23"/>
  <c r="R35" i="23"/>
  <c r="R96" i="23"/>
  <c r="L86" i="23"/>
  <c r="P73" i="23"/>
  <c r="AF21" i="23"/>
  <c r="Y56" i="23"/>
  <c r="AJ29" i="23"/>
  <c r="B34" i="23"/>
  <c r="AD24" i="23"/>
  <c r="AK98" i="23"/>
  <c r="M35" i="23"/>
  <c r="R64" i="23"/>
  <c r="D84" i="23"/>
  <c r="M81" i="23"/>
  <c r="AD73" i="23"/>
  <c r="X27" i="23"/>
  <c r="T94" i="23"/>
  <c r="K10" i="23"/>
  <c r="V14" i="23"/>
  <c r="AB99" i="23"/>
  <c r="AA71" i="23"/>
  <c r="AD10" i="23"/>
  <c r="AA81" i="23"/>
  <c r="Q17" i="23"/>
  <c r="I103" i="23"/>
  <c r="AC70" i="23"/>
  <c r="B31" i="23"/>
  <c r="E63" i="23"/>
  <c r="E61" i="23"/>
  <c r="D77" i="5"/>
  <c r="S76" i="23"/>
  <c r="G45" i="23"/>
  <c r="AK25" i="23"/>
  <c r="C42" i="5"/>
  <c r="P63" i="23"/>
  <c r="G15" i="23"/>
  <c r="AA20" i="23"/>
  <c r="B86" i="5"/>
  <c r="AA66" i="23"/>
  <c r="B17" i="23"/>
  <c r="W67" i="23"/>
  <c r="AK86" i="23"/>
  <c r="C59" i="5"/>
  <c r="I101" i="23"/>
  <c r="L56" i="23"/>
  <c r="J70" i="23"/>
  <c r="AK31" i="23"/>
  <c r="AB38" i="23"/>
  <c r="H6" i="23"/>
  <c r="AF91" i="23"/>
  <c r="AA54" i="23"/>
  <c r="AH30" i="23"/>
  <c r="X16" i="23"/>
  <c r="P54" i="23"/>
  <c r="E58" i="23"/>
  <c r="AE15" i="23"/>
  <c r="X78" i="23"/>
  <c r="AF52" i="23"/>
  <c r="Q53" i="23"/>
  <c r="T103" i="5"/>
  <c r="H28" i="23"/>
  <c r="AA97" i="23"/>
  <c r="J58" i="23"/>
  <c r="Q28" i="23"/>
  <c r="Y33" i="23"/>
  <c r="Z90" i="23"/>
  <c r="R17" i="23"/>
  <c r="H60" i="23"/>
  <c r="Y41" i="23"/>
  <c r="W80" i="23"/>
  <c r="AD65" i="23"/>
  <c r="X74" i="23"/>
  <c r="Z87" i="23"/>
  <c r="AF59" i="23"/>
  <c r="AF88" i="23"/>
  <c r="AJ54" i="23"/>
  <c r="F91" i="23"/>
  <c r="K100" i="23"/>
  <c r="R80" i="23"/>
  <c r="M79" i="23"/>
  <c r="D50" i="23"/>
  <c r="AF53" i="23"/>
  <c r="AJ26" i="23"/>
  <c r="AH96" i="23"/>
  <c r="I98" i="23"/>
  <c r="F20" i="23"/>
  <c r="AA93" i="23"/>
  <c r="AB79" i="23"/>
  <c r="W55" i="23"/>
  <c r="G20" i="23"/>
  <c r="T68" i="23"/>
  <c r="Z70" i="23"/>
  <c r="C17" i="23"/>
  <c r="F55" i="5"/>
  <c r="AH13" i="23"/>
  <c r="I12" i="23"/>
  <c r="C37" i="5"/>
  <c r="I71" i="23"/>
  <c r="B29" i="5"/>
  <c r="O86" i="23"/>
  <c r="F73" i="5"/>
  <c r="AD66" i="23"/>
  <c r="X59" i="23"/>
  <c r="U79" i="23"/>
  <c r="J61" i="23"/>
  <c r="B21" i="5"/>
  <c r="R30" i="23"/>
  <c r="C86" i="23"/>
  <c r="D48" i="5"/>
  <c r="W94" i="23"/>
  <c r="C40" i="5"/>
  <c r="N100" i="23"/>
  <c r="H98" i="23"/>
  <c r="H42" i="23"/>
  <c r="AB25" i="23"/>
  <c r="E36" i="23"/>
  <c r="H75" i="23"/>
  <c r="M43" i="23"/>
  <c r="E74" i="23"/>
  <c r="AF75" i="23"/>
  <c r="D30" i="5"/>
  <c r="W19" i="23"/>
  <c r="AH37" i="23"/>
  <c r="B95" i="23"/>
  <c r="C22" i="5"/>
  <c r="AI62" i="23"/>
  <c r="Z61" i="23"/>
  <c r="V8" i="23"/>
  <c r="K9" i="23"/>
  <c r="P72" i="23"/>
  <c r="B23" i="5"/>
  <c r="AI34" i="23"/>
  <c r="AG82" i="23"/>
  <c r="R97" i="23"/>
  <c r="Q79" i="23"/>
  <c r="AC102" i="23"/>
  <c r="V47" i="5"/>
  <c r="P54" i="5"/>
  <c r="U66" i="5"/>
  <c r="P76" i="5"/>
  <c r="G77" i="5"/>
  <c r="U20" i="5"/>
  <c r="G19" i="5"/>
  <c r="S22" i="5"/>
  <c r="W68" i="5"/>
  <c r="V15" i="5"/>
  <c r="H55" i="5"/>
  <c r="W7" i="5"/>
  <c r="Q19" i="5"/>
  <c r="K35" i="23"/>
  <c r="G87" i="5"/>
  <c r="H17" i="5"/>
  <c r="Q24" i="5"/>
  <c r="W27" i="5"/>
  <c r="AD74" i="23"/>
  <c r="T81" i="5"/>
  <c r="V8" i="5"/>
  <c r="S90" i="5"/>
  <c r="O28" i="5"/>
  <c r="N47" i="5"/>
  <c r="Y31" i="23"/>
  <c r="V12" i="5"/>
  <c r="V25" i="23"/>
  <c r="M19" i="5"/>
  <c r="W85" i="5"/>
  <c r="S61" i="5"/>
  <c r="AH55" i="23"/>
  <c r="Q40" i="5"/>
  <c r="U31" i="5"/>
  <c r="V32" i="23"/>
  <c r="U59" i="5"/>
  <c r="S72" i="5"/>
  <c r="P64" i="5"/>
  <c r="E23" i="5"/>
  <c r="P38" i="23"/>
  <c r="G81" i="5"/>
  <c r="T64" i="5"/>
  <c r="G89" i="5"/>
  <c r="T41" i="5"/>
  <c r="R19" i="5"/>
  <c r="P12" i="5"/>
  <c r="E50" i="5"/>
  <c r="G66" i="5"/>
  <c r="Y62" i="23"/>
  <c r="G24" i="5"/>
  <c r="T104" i="5"/>
  <c r="W8" i="5"/>
  <c r="R16" i="23"/>
  <c r="W10" i="5"/>
  <c r="U30" i="5"/>
  <c r="V41" i="5"/>
  <c r="O17" i="5"/>
  <c r="E89" i="5"/>
  <c r="M81" i="5"/>
  <c r="H81" i="5"/>
  <c r="Q54" i="23"/>
  <c r="AA87" i="23"/>
  <c r="R84" i="5"/>
  <c r="R75" i="23"/>
  <c r="AI11" i="23"/>
  <c r="U84" i="5"/>
  <c r="R16" i="5"/>
  <c r="W81" i="23"/>
  <c r="V77" i="5"/>
  <c r="P18" i="23"/>
  <c r="W42" i="23"/>
  <c r="AC91" i="23"/>
  <c r="L89" i="23"/>
  <c r="S43" i="23"/>
  <c r="AJ35" i="23"/>
  <c r="Y50" i="23"/>
  <c r="AJ97" i="23"/>
  <c r="R91" i="23"/>
  <c r="AH46" i="23"/>
  <c r="W10" i="23"/>
  <c r="R93" i="23"/>
  <c r="K59" i="23"/>
  <c r="W72" i="23"/>
  <c r="AD103" i="23"/>
  <c r="O64" i="23"/>
  <c r="AA98" i="23"/>
  <c r="AF50" i="23"/>
  <c r="M50" i="23"/>
  <c r="X84" i="23"/>
  <c r="AG7" i="23"/>
  <c r="AD26" i="23"/>
  <c r="AI26" i="23"/>
  <c r="H53" i="5"/>
  <c r="Q100" i="23"/>
  <c r="T23" i="23"/>
  <c r="Y30" i="23"/>
  <c r="M55" i="23"/>
  <c r="AI76" i="23"/>
  <c r="AD79" i="23"/>
  <c r="AI9" i="23"/>
  <c r="AG28" i="23"/>
  <c r="AF45" i="23"/>
  <c r="AH18" i="23"/>
  <c r="J76" i="23"/>
  <c r="Q29" i="5"/>
  <c r="M61" i="5"/>
  <c r="T76" i="5"/>
  <c r="AK33" i="23"/>
  <c r="O71" i="23"/>
  <c r="AC66" i="23"/>
  <c r="AD47" i="23"/>
  <c r="T37" i="23"/>
  <c r="J72" i="23"/>
  <c r="S59" i="5"/>
  <c r="AI21" i="23"/>
  <c r="R74" i="23"/>
  <c r="Y28" i="23"/>
  <c r="V30" i="23"/>
  <c r="AE72" i="23"/>
  <c r="M17" i="23"/>
  <c r="AC61" i="23"/>
  <c r="L64" i="23"/>
  <c r="G70" i="5"/>
  <c r="T44" i="5"/>
  <c r="Y34" i="23"/>
  <c r="T62" i="23"/>
  <c r="AK90" i="23"/>
  <c r="AB47" i="23"/>
  <c r="T69" i="23"/>
  <c r="R104" i="23"/>
  <c r="T19" i="23"/>
  <c r="AG52" i="23"/>
  <c r="AK14" i="23"/>
  <c r="V42" i="23"/>
  <c r="AA99" i="23"/>
  <c r="N84" i="23"/>
  <c r="R68" i="23"/>
  <c r="E68" i="5"/>
  <c r="U18" i="5"/>
  <c r="W39" i="23"/>
  <c r="AF28" i="23"/>
  <c r="T7" i="23"/>
  <c r="Z10" i="23"/>
  <c r="C73" i="23"/>
  <c r="Q7" i="23"/>
  <c r="AK100" i="23"/>
  <c r="P79" i="23"/>
  <c r="S86" i="23"/>
  <c r="AF69" i="23"/>
  <c r="D39" i="23"/>
  <c r="K47" i="23"/>
  <c r="M36" i="23"/>
  <c r="E56" i="23"/>
  <c r="D103" i="23"/>
  <c r="AG49" i="23"/>
  <c r="W83" i="5"/>
  <c r="AE30" i="23"/>
  <c r="D40" i="23"/>
  <c r="AB57" i="23"/>
  <c r="Q60" i="23"/>
  <c r="P91" i="23"/>
  <c r="T15" i="23"/>
  <c r="Q26" i="23"/>
  <c r="I40" i="23"/>
  <c r="M61" i="23"/>
  <c r="W59" i="23"/>
  <c r="AE57" i="23"/>
  <c r="AD27" i="23"/>
  <c r="S87" i="23"/>
  <c r="D96" i="23"/>
  <c r="AF44" i="23"/>
  <c r="Y27" i="23"/>
  <c r="Q50" i="23"/>
  <c r="S15" i="23"/>
  <c r="C79" i="23"/>
  <c r="I35" i="23"/>
  <c r="AH31" i="23"/>
  <c r="Q78" i="23"/>
  <c r="P101" i="23"/>
  <c r="V69" i="23"/>
  <c r="Q87" i="23"/>
  <c r="R49" i="23"/>
  <c r="L99" i="23"/>
  <c r="O34" i="23"/>
  <c r="T38" i="23"/>
  <c r="AH38" i="23"/>
  <c r="AA16" i="23"/>
  <c r="I62" i="23"/>
  <c r="Z69" i="23"/>
  <c r="AG11" i="23"/>
  <c r="AH41" i="23"/>
  <c r="M28" i="23"/>
  <c r="C24" i="5"/>
  <c r="R52" i="23"/>
  <c r="L13" i="23"/>
  <c r="D37" i="23"/>
  <c r="AJ92" i="23"/>
  <c r="G54" i="5"/>
  <c r="C83" i="23"/>
  <c r="Q58" i="23"/>
  <c r="AK38" i="23"/>
  <c r="R87" i="23"/>
  <c r="AK68" i="23"/>
  <c r="AC59" i="23"/>
  <c r="I88" i="23"/>
  <c r="E102" i="23"/>
  <c r="Y19" i="23"/>
  <c r="AF13" i="23"/>
  <c r="AI82" i="23"/>
  <c r="AE29" i="23"/>
  <c r="W34" i="23"/>
  <c r="V101" i="23"/>
  <c r="AK83" i="23"/>
  <c r="V54" i="23"/>
  <c r="O99" i="23"/>
  <c r="U76" i="23"/>
  <c r="R60" i="23"/>
  <c r="B72" i="23"/>
  <c r="AK5" i="23"/>
  <c r="T26" i="23"/>
  <c r="B40" i="23"/>
  <c r="N9" i="23"/>
  <c r="AK56" i="23"/>
  <c r="B62" i="5"/>
  <c r="X24" i="23"/>
  <c r="T61" i="23"/>
  <c r="H101" i="23"/>
  <c r="AG95" i="23"/>
  <c r="W5" i="5"/>
  <c r="M12" i="23"/>
  <c r="L40" i="23"/>
  <c r="U61" i="23"/>
  <c r="AH64" i="23"/>
  <c r="L51" i="23"/>
  <c r="AE91" i="23"/>
  <c r="N41" i="23"/>
  <c r="X55" i="23"/>
  <c r="AH48" i="23"/>
  <c r="T8" i="23"/>
  <c r="M44" i="23"/>
  <c r="AB63" i="23"/>
  <c r="Z37" i="23"/>
  <c r="AH43" i="23"/>
  <c r="AK70" i="23"/>
  <c r="C19" i="5"/>
  <c r="K50" i="23"/>
  <c r="X91" i="23"/>
  <c r="B37" i="5"/>
  <c r="J9" i="23"/>
  <c r="AA29" i="23"/>
  <c r="B6" i="5"/>
  <c r="AE87" i="23"/>
  <c r="AH40" i="23"/>
  <c r="O47" i="23"/>
  <c r="AD42" i="23"/>
  <c r="Z13" i="23"/>
  <c r="Y6" i="23"/>
  <c r="W28" i="23"/>
  <c r="O34" i="5"/>
  <c r="K80" i="23"/>
  <c r="M87" i="23"/>
  <c r="AD39" i="23"/>
  <c r="U100" i="23"/>
  <c r="K102" i="23"/>
  <c r="AB61" i="23"/>
  <c r="K12" i="23"/>
  <c r="Y48" i="23"/>
  <c r="AB30" i="23"/>
  <c r="I61" i="23"/>
  <c r="AE58" i="23"/>
  <c r="E60" i="23"/>
  <c r="AF61" i="23"/>
  <c r="AK22" i="23"/>
  <c r="W29" i="23"/>
  <c r="C44" i="23"/>
  <c r="O72" i="23"/>
  <c r="X58" i="23"/>
  <c r="X77" i="23"/>
  <c r="S49" i="23"/>
  <c r="T25" i="23"/>
  <c r="J5" i="23"/>
  <c r="S38" i="23"/>
  <c r="L26" i="23"/>
  <c r="T41" i="23"/>
  <c r="AJ16" i="23"/>
  <c r="G65" i="23"/>
  <c r="Z51" i="23"/>
  <c r="Q27" i="23"/>
  <c r="G84" i="23"/>
  <c r="G55" i="23"/>
  <c r="D73" i="5"/>
  <c r="R72" i="23"/>
  <c r="AB90" i="23"/>
  <c r="S42" i="23"/>
  <c r="N92" i="23"/>
  <c r="G12" i="23"/>
  <c r="K54" i="23"/>
  <c r="AA36" i="23"/>
  <c r="AC7" i="23"/>
  <c r="M37" i="23"/>
  <c r="D102" i="5"/>
  <c r="L14" i="23"/>
  <c r="F36" i="5"/>
  <c r="D34" i="5"/>
  <c r="F8" i="23"/>
  <c r="R69" i="23"/>
  <c r="AA37" i="23"/>
  <c r="B104" i="5"/>
  <c r="S94" i="23"/>
  <c r="I16" i="23"/>
  <c r="AI86" i="23"/>
  <c r="AG90" i="23"/>
  <c r="G36" i="23"/>
  <c r="Q92" i="23"/>
  <c r="X44" i="23"/>
  <c r="G54" i="23"/>
  <c r="I53" i="23"/>
  <c r="K85" i="23"/>
  <c r="AF85" i="23"/>
  <c r="AA38" i="23"/>
  <c r="F40" i="23"/>
  <c r="AH14" i="23"/>
  <c r="Q65" i="23"/>
  <c r="O26" i="23"/>
  <c r="AB16" i="23"/>
  <c r="J68" i="23"/>
  <c r="N17" i="23"/>
  <c r="B55" i="23"/>
  <c r="AJ40" i="23"/>
  <c r="Q6" i="5"/>
  <c r="D17" i="23"/>
  <c r="AB35" i="23"/>
  <c r="E13" i="23"/>
  <c r="E89" i="23"/>
  <c r="F81" i="5"/>
  <c r="M90" i="23"/>
  <c r="K24" i="23"/>
  <c r="AC77" i="23"/>
  <c r="V68" i="23"/>
  <c r="J98" i="23"/>
  <c r="G7" i="23"/>
  <c r="R7" i="23"/>
  <c r="AB71" i="23"/>
  <c r="S83" i="23"/>
  <c r="D28" i="5"/>
  <c r="E40" i="23"/>
  <c r="AK61" i="23"/>
  <c r="F61" i="5"/>
  <c r="F98" i="23"/>
  <c r="H9" i="23"/>
  <c r="Q43" i="23"/>
  <c r="B34" i="5"/>
  <c r="B27" i="23"/>
  <c r="E49" i="23"/>
  <c r="AA86" i="23"/>
  <c r="AJ104" i="23"/>
  <c r="W66" i="23"/>
  <c r="G62" i="23"/>
  <c r="AK50" i="23"/>
  <c r="Q86" i="23"/>
  <c r="Q103" i="23"/>
  <c r="AJ44" i="23"/>
  <c r="J86" i="23"/>
  <c r="M46" i="23"/>
  <c r="AH72" i="23"/>
  <c r="D67" i="23"/>
  <c r="P69" i="23"/>
  <c r="D43" i="23"/>
  <c r="S102" i="23"/>
  <c r="W18" i="23"/>
  <c r="Y18" i="23"/>
  <c r="V29" i="23"/>
  <c r="C30" i="23"/>
  <c r="N7" i="23"/>
  <c r="C13" i="23"/>
  <c r="AK18" i="23"/>
  <c r="B5" i="23"/>
  <c r="AE54" i="23"/>
  <c r="N74" i="5"/>
  <c r="E77" i="23"/>
  <c r="Y104" i="23"/>
  <c r="G44" i="23"/>
  <c r="J41" i="23"/>
  <c r="N15" i="23"/>
  <c r="J31" i="23"/>
  <c r="B43" i="5"/>
  <c r="AA82" i="23"/>
  <c r="T104" i="23"/>
  <c r="AE94" i="23"/>
  <c r="O31" i="23"/>
  <c r="C69" i="5"/>
  <c r="T31" i="23"/>
  <c r="AI46" i="23"/>
  <c r="Y66" i="23"/>
  <c r="C39" i="5"/>
  <c r="AK95" i="23"/>
  <c r="AE31" i="23"/>
  <c r="S37" i="23"/>
  <c r="AJ49" i="23"/>
  <c r="B32" i="23"/>
  <c r="B93" i="5"/>
  <c r="D91" i="23"/>
  <c r="Z75" i="23"/>
  <c r="AI49" i="23"/>
  <c r="G23" i="23"/>
  <c r="Y70" i="23"/>
  <c r="F51" i="5"/>
  <c r="D44" i="23"/>
  <c r="F62" i="23"/>
  <c r="L71" i="23"/>
  <c r="O75" i="23"/>
  <c r="T99" i="23"/>
  <c r="U102" i="23"/>
  <c r="W89" i="23"/>
  <c r="AF14" i="23"/>
  <c r="L103" i="23"/>
  <c r="H76" i="23"/>
  <c r="X86" i="23"/>
  <c r="AH19" i="23"/>
  <c r="I21" i="23"/>
  <c r="G78" i="23"/>
  <c r="AJ25" i="23"/>
  <c r="K46" i="23"/>
  <c r="T91" i="23"/>
  <c r="D77" i="23"/>
  <c r="B31" i="5"/>
  <c r="AC99" i="23"/>
  <c r="E12" i="23"/>
  <c r="O101" i="23"/>
  <c r="H20" i="23"/>
  <c r="K57" i="23"/>
  <c r="U85" i="23"/>
  <c r="P80" i="23"/>
  <c r="AE39" i="23"/>
  <c r="F90" i="5"/>
  <c r="D98" i="5"/>
  <c r="L102" i="23"/>
  <c r="D60" i="23"/>
  <c r="V43" i="23"/>
  <c r="W45" i="23"/>
  <c r="L90" i="23"/>
  <c r="D42" i="5"/>
  <c r="C29" i="23"/>
  <c r="L30" i="23"/>
  <c r="F91" i="5"/>
  <c r="L58" i="23"/>
  <c r="H17" i="23"/>
  <c r="E71" i="23"/>
  <c r="C70" i="5"/>
  <c r="M80" i="23"/>
  <c r="B38" i="5"/>
  <c r="O51" i="23"/>
  <c r="C56" i="5"/>
  <c r="C27" i="5"/>
  <c r="AJ66" i="23"/>
  <c r="C6" i="5"/>
  <c r="U53" i="23"/>
  <c r="AK96" i="23"/>
  <c r="AD25" i="23"/>
  <c r="B13" i="5"/>
  <c r="C85" i="5"/>
  <c r="F53" i="23"/>
  <c r="AF62" i="23"/>
  <c r="AJ99" i="23"/>
  <c r="AK45" i="23"/>
  <c r="W87" i="23"/>
  <c r="Y32" i="23"/>
  <c r="G5" i="23"/>
  <c r="Q68" i="23"/>
  <c r="AI33" i="23"/>
  <c r="P44" i="23"/>
  <c r="AI29" i="23"/>
  <c r="Z46" i="23"/>
  <c r="Y15" i="23"/>
  <c r="Q90" i="23"/>
  <c r="AI80" i="23"/>
  <c r="Q77" i="23"/>
  <c r="U68" i="23"/>
  <c r="O22" i="23"/>
  <c r="AK88" i="23"/>
  <c r="Y52" i="23"/>
  <c r="C9" i="23"/>
  <c r="D72" i="5"/>
  <c r="W101" i="23"/>
  <c r="L45" i="23"/>
  <c r="N5" i="5"/>
  <c r="D78" i="23"/>
  <c r="D86" i="23"/>
  <c r="AA64" i="23"/>
  <c r="AB17" i="23"/>
  <c r="AI27" i="23"/>
  <c r="K16" i="23"/>
  <c r="S78" i="23"/>
  <c r="AH36" i="23"/>
  <c r="AK62" i="23"/>
  <c r="F29" i="23"/>
  <c r="G18" i="23"/>
  <c r="G10" i="23"/>
  <c r="AG91" i="23"/>
  <c r="E20" i="23"/>
  <c r="M32" i="23"/>
  <c r="AC38" i="23"/>
  <c r="D38" i="5"/>
  <c r="B48" i="5"/>
  <c r="D9" i="5"/>
  <c r="K99" i="23"/>
  <c r="B30" i="23"/>
  <c r="R82" i="23"/>
  <c r="D83" i="23"/>
  <c r="P40" i="23"/>
  <c r="J89" i="23"/>
  <c r="Y39" i="23"/>
  <c r="C66" i="23"/>
  <c r="AD71" i="23"/>
  <c r="B98" i="5"/>
  <c r="H61" i="23"/>
  <c r="C96" i="23"/>
  <c r="D60" i="5"/>
  <c r="Y12" i="23"/>
  <c r="U101" i="23"/>
  <c r="M68" i="23"/>
  <c r="AD59" i="23"/>
  <c r="F23" i="5"/>
  <c r="W50" i="23"/>
  <c r="S81" i="23"/>
  <c r="B91" i="23"/>
  <c r="AE76" i="23"/>
  <c r="O11" i="23"/>
  <c r="L15" i="23"/>
  <c r="O9" i="23"/>
  <c r="H83" i="23"/>
  <c r="K79" i="23"/>
  <c r="Y36" i="23"/>
  <c r="H44" i="23"/>
  <c r="Y93" i="23"/>
  <c r="Z43" i="23"/>
  <c r="C57" i="23"/>
  <c r="R24" i="23"/>
  <c r="D36" i="5"/>
  <c r="M93" i="23"/>
  <c r="AE16" i="23"/>
  <c r="AI43" i="23"/>
  <c r="AI45" i="23"/>
  <c r="AG101" i="23"/>
  <c r="AB44" i="23"/>
  <c r="E88" i="23"/>
  <c r="F28" i="23"/>
  <c r="AG48" i="23"/>
  <c r="J84" i="23"/>
  <c r="U48" i="23"/>
  <c r="I70" i="23"/>
  <c r="F48" i="5"/>
  <c r="M64" i="5"/>
  <c r="Q53" i="5"/>
  <c r="E90" i="5"/>
  <c r="N13" i="23"/>
  <c r="Q98" i="5"/>
  <c r="O71" i="5"/>
  <c r="AI18" i="23"/>
  <c r="W79" i="5"/>
  <c r="U101" i="5"/>
  <c r="U12" i="5"/>
  <c r="M56" i="5"/>
  <c r="O8" i="5"/>
  <c r="W38" i="5"/>
  <c r="V102" i="5"/>
  <c r="O18" i="5"/>
  <c r="T33" i="5"/>
  <c r="O26" i="5"/>
  <c r="G58" i="5"/>
  <c r="Q13" i="23"/>
  <c r="E27" i="5"/>
  <c r="AE12" i="23"/>
  <c r="N29" i="5"/>
  <c r="P18" i="5"/>
  <c r="T14" i="5"/>
  <c r="E52" i="5"/>
  <c r="S9" i="23"/>
  <c r="V100" i="5"/>
  <c r="N82" i="5"/>
  <c r="AG44" i="23"/>
  <c r="T90" i="5"/>
  <c r="Z21" i="23"/>
  <c r="O92" i="5"/>
  <c r="V88" i="5"/>
  <c r="S80" i="5"/>
  <c r="S48" i="5"/>
  <c r="AI20" i="23"/>
  <c r="R29" i="5"/>
  <c r="P28" i="5"/>
  <c r="E41" i="5"/>
  <c r="R34" i="5"/>
  <c r="O75" i="5"/>
  <c r="T22" i="5"/>
  <c r="Q65" i="5"/>
  <c r="AA23" i="23"/>
  <c r="AA76" i="23"/>
  <c r="Y20" i="23"/>
  <c r="P90" i="23"/>
  <c r="AG10" i="23"/>
  <c r="E48" i="5"/>
  <c r="E10" i="5"/>
  <c r="O84" i="5"/>
  <c r="W63" i="5"/>
  <c r="M73" i="5"/>
  <c r="AE89" i="23"/>
  <c r="Q11" i="5"/>
  <c r="U37" i="5"/>
  <c r="T20" i="23"/>
  <c r="Q39" i="5"/>
  <c r="G31" i="5"/>
  <c r="S98" i="23"/>
  <c r="U61" i="5"/>
  <c r="T10" i="5"/>
  <c r="N103" i="5"/>
  <c r="V65" i="23"/>
  <c r="U93" i="23"/>
  <c r="AI14" i="23"/>
  <c r="K51" i="23"/>
  <c r="AB51" i="23"/>
  <c r="AD13" i="23"/>
  <c r="AI66" i="23"/>
  <c r="L74" i="23"/>
  <c r="R15" i="23"/>
  <c r="N62" i="23"/>
  <c r="W28" i="5"/>
  <c r="E69" i="5"/>
  <c r="AG68" i="23"/>
  <c r="AA63" i="23"/>
  <c r="AD76" i="23"/>
  <c r="D85" i="23"/>
  <c r="Z47" i="23"/>
  <c r="N35" i="23"/>
  <c r="X19" i="23"/>
  <c r="W42" i="5"/>
  <c r="Q56" i="23"/>
  <c r="E13" i="5"/>
  <c r="S69" i="23"/>
  <c r="Z86" i="23"/>
  <c r="AK42" i="23"/>
  <c r="AA91" i="23"/>
  <c r="AF66" i="23"/>
  <c r="Z7" i="23"/>
  <c r="T11" i="23"/>
  <c r="AA28" i="23"/>
  <c r="M31" i="23"/>
  <c r="AB24" i="23"/>
  <c r="AG61" i="23"/>
  <c r="R91" i="5"/>
  <c r="T100" i="23"/>
  <c r="V48" i="5"/>
  <c r="AE71" i="23"/>
  <c r="J67" i="23"/>
  <c r="Q66" i="23"/>
  <c r="Z72" i="23"/>
  <c r="Y95" i="23"/>
  <c r="U82" i="23"/>
  <c r="U52" i="23"/>
  <c r="AB58" i="23"/>
  <c r="Z35" i="23"/>
  <c r="AK79" i="23"/>
  <c r="D24" i="23"/>
  <c r="U88" i="23"/>
  <c r="M52" i="23"/>
  <c r="AJ83" i="23"/>
  <c r="N89" i="5"/>
  <c r="AF71" i="23"/>
  <c r="N20" i="5"/>
  <c r="AC71" i="23"/>
  <c r="O91" i="23"/>
  <c r="O70" i="23"/>
  <c r="AB13" i="23"/>
  <c r="AE70" i="23"/>
  <c r="J100" i="23"/>
  <c r="O81" i="5"/>
  <c r="AC29" i="23"/>
  <c r="W70" i="23"/>
  <c r="X96" i="23"/>
  <c r="AJ45" i="23"/>
  <c r="T51" i="23"/>
  <c r="AJ13" i="23"/>
  <c r="N32" i="5"/>
  <c r="R100" i="5"/>
  <c r="V19" i="23"/>
  <c r="R62" i="23"/>
  <c r="M10" i="23"/>
  <c r="AA61" i="23"/>
  <c r="T21" i="5"/>
  <c r="Y40" i="23"/>
  <c r="AF86" i="23"/>
  <c r="AE52" i="23"/>
  <c r="P96" i="23"/>
  <c r="Q46" i="23"/>
  <c r="AB12" i="23"/>
  <c r="E46" i="23"/>
  <c r="P68" i="23"/>
  <c r="K33" i="23"/>
  <c r="O74" i="23"/>
  <c r="T61" i="5"/>
  <c r="R7" i="5"/>
  <c r="N73" i="5"/>
  <c r="Y79" i="23"/>
  <c r="R33" i="23"/>
  <c r="V36" i="23"/>
  <c r="AI71" i="23"/>
  <c r="AJ37" i="23"/>
  <c r="E80" i="23"/>
  <c r="L16" i="23"/>
  <c r="C63" i="23"/>
  <c r="AC22" i="23"/>
  <c r="AA72" i="23"/>
  <c r="X63" i="23"/>
  <c r="AG53" i="23"/>
  <c r="V100" i="23"/>
  <c r="P77" i="23"/>
  <c r="F88" i="23"/>
  <c r="M56" i="23"/>
  <c r="Z66" i="23"/>
  <c r="P50" i="23"/>
  <c r="S58" i="5"/>
  <c r="X64" i="23"/>
  <c r="U91" i="23"/>
  <c r="R13" i="23"/>
  <c r="AK49" i="23"/>
  <c r="Q82" i="23"/>
  <c r="AE14" i="23"/>
  <c r="AF89" i="23"/>
  <c r="Q70" i="23"/>
  <c r="U73" i="23"/>
  <c r="D63" i="23"/>
  <c r="O43" i="23"/>
  <c r="S73" i="23"/>
  <c r="C92" i="23"/>
  <c r="AH62" i="23"/>
  <c r="Y96" i="23"/>
  <c r="J49" i="23"/>
  <c r="T97" i="23"/>
  <c r="AG29" i="23"/>
  <c r="H32" i="23"/>
  <c r="F85" i="23"/>
  <c r="C37" i="23"/>
  <c r="O12" i="5"/>
  <c r="L46" i="23"/>
  <c r="Q41" i="23"/>
  <c r="AB40" i="23"/>
  <c r="AB36" i="23"/>
  <c r="AI72" i="23"/>
  <c r="D79" i="23"/>
  <c r="C92" i="5"/>
  <c r="AJ89" i="23"/>
  <c r="J77" i="23"/>
  <c r="B93" i="23"/>
  <c r="R83" i="23"/>
  <c r="E94" i="23"/>
  <c r="AG65" i="23"/>
  <c r="R98" i="23"/>
  <c r="T65" i="23"/>
  <c r="V71" i="23"/>
  <c r="Q88" i="23"/>
  <c r="N40" i="23"/>
  <c r="L61" i="23"/>
  <c r="AB37" i="23"/>
  <c r="F102" i="23"/>
  <c r="O84" i="23"/>
  <c r="D56" i="5"/>
  <c r="M38" i="23"/>
  <c r="Y94" i="23"/>
  <c r="D6" i="5"/>
  <c r="Y58" i="23"/>
  <c r="AK102" i="23"/>
  <c r="B46" i="5"/>
  <c r="AA50" i="23"/>
  <c r="M76" i="23"/>
  <c r="S55" i="23"/>
  <c r="U55" i="23"/>
  <c r="N102" i="23"/>
  <c r="O32" i="23"/>
  <c r="AC62" i="23"/>
  <c r="AH35" i="23"/>
  <c r="R9" i="23"/>
  <c r="O25" i="23"/>
  <c r="AD70" i="23"/>
  <c r="AJ19" i="23"/>
  <c r="H29" i="5"/>
  <c r="Q37" i="23"/>
  <c r="Z6" i="23"/>
  <c r="N77" i="23"/>
  <c r="O92" i="23"/>
  <c r="AD43" i="23"/>
  <c r="AH63" i="23"/>
  <c r="Q98" i="23"/>
  <c r="AJ53" i="23"/>
  <c r="O53" i="23"/>
  <c r="E7" i="23"/>
  <c r="B32" i="5"/>
  <c r="AJ71" i="23"/>
  <c r="W86" i="23"/>
  <c r="AJ85" i="23"/>
  <c r="AA18" i="23"/>
  <c r="G35" i="5"/>
  <c r="AD53" i="23"/>
  <c r="N19" i="23"/>
  <c r="AK47" i="23"/>
  <c r="S31" i="23"/>
  <c r="Z85" i="23"/>
  <c r="J95" i="23"/>
  <c r="H54" i="23"/>
  <c r="E30" i="23"/>
  <c r="R85" i="23"/>
  <c r="I83" i="23"/>
  <c r="Z93" i="23"/>
  <c r="AD96" i="23"/>
  <c r="F13" i="23"/>
  <c r="M104" i="23"/>
  <c r="F97" i="23"/>
  <c r="AF65" i="23"/>
  <c r="AF34" i="23"/>
  <c r="N60" i="23"/>
  <c r="AA14" i="23"/>
  <c r="AE46" i="23"/>
  <c r="AB66" i="23"/>
  <c r="D15" i="23"/>
  <c r="L24" i="23"/>
  <c r="AA77" i="23"/>
  <c r="I54" i="23"/>
  <c r="N73" i="23"/>
  <c r="AF76" i="23"/>
  <c r="X94" i="23"/>
  <c r="W48" i="23"/>
  <c r="AG84" i="23"/>
  <c r="AJ48" i="23"/>
  <c r="AC58" i="23"/>
  <c r="L92" i="23"/>
  <c r="AD61" i="23"/>
  <c r="U22" i="23"/>
  <c r="AI56" i="23"/>
  <c r="G96" i="23"/>
  <c r="W79" i="23"/>
  <c r="W74" i="23"/>
  <c r="B101" i="23"/>
  <c r="AC20" i="23"/>
  <c r="V59" i="23"/>
  <c r="Z63" i="23"/>
  <c r="X33" i="23"/>
  <c r="AE81" i="23"/>
  <c r="O16" i="23"/>
  <c r="AE55" i="23"/>
  <c r="U83" i="23"/>
  <c r="I93" i="23"/>
  <c r="I96" i="23"/>
  <c r="F37" i="23"/>
  <c r="AB78" i="23"/>
  <c r="P61" i="23"/>
  <c r="B26" i="23"/>
  <c r="Q97" i="23"/>
  <c r="G28" i="23"/>
  <c r="B20" i="5"/>
  <c r="K17" i="23"/>
  <c r="G29" i="23"/>
  <c r="AC6" i="23"/>
  <c r="C41" i="23"/>
  <c r="J94" i="23"/>
  <c r="S47" i="23"/>
  <c r="AI98" i="23"/>
  <c r="H21" i="23"/>
  <c r="N48" i="5"/>
  <c r="AJ9" i="23"/>
  <c r="Q38" i="23"/>
  <c r="S40" i="23"/>
  <c r="AB86" i="23"/>
  <c r="L57" i="23"/>
  <c r="AE103" i="23"/>
  <c r="G97" i="23"/>
  <c r="F30" i="23"/>
  <c r="AB60" i="23"/>
  <c r="AJ51" i="23"/>
  <c r="T40" i="23"/>
  <c r="P19" i="23"/>
  <c r="O80" i="23"/>
  <c r="G42" i="23"/>
  <c r="B76" i="23"/>
  <c r="J19" i="23"/>
  <c r="AB6" i="23"/>
  <c r="AB104" i="23"/>
  <c r="F79" i="5"/>
  <c r="V20" i="23"/>
  <c r="G17" i="23"/>
  <c r="AA55" i="23"/>
  <c r="U92" i="23"/>
  <c r="B87" i="5"/>
  <c r="S5" i="5"/>
  <c r="AB89" i="23"/>
  <c r="E25" i="23"/>
  <c r="H14" i="23"/>
  <c r="U44" i="23"/>
  <c r="AC27" i="23"/>
  <c r="AJ34" i="23"/>
  <c r="C16" i="5"/>
  <c r="AG92" i="23"/>
  <c r="T71" i="23"/>
  <c r="I77" i="23"/>
  <c r="B58" i="5"/>
  <c r="L78" i="23"/>
  <c r="G27" i="23"/>
  <c r="AC84" i="23"/>
  <c r="AI50" i="23"/>
  <c r="C58" i="5"/>
  <c r="W100" i="23"/>
  <c r="AJ77" i="23"/>
  <c r="G13" i="23"/>
  <c r="AJ21" i="23"/>
  <c r="B36" i="23"/>
  <c r="C71" i="23"/>
  <c r="AD58" i="23"/>
  <c r="R76" i="23"/>
  <c r="U70" i="23"/>
  <c r="B66" i="5"/>
  <c r="N57" i="23"/>
  <c r="J25" i="23"/>
  <c r="O102" i="23"/>
  <c r="AF77" i="23"/>
  <c r="C72" i="23"/>
  <c r="J65" i="23"/>
  <c r="AH76" i="23"/>
  <c r="H37" i="23"/>
  <c r="B39" i="23"/>
  <c r="AC5" i="23"/>
  <c r="I78" i="23"/>
  <c r="W77" i="23"/>
  <c r="M69" i="23"/>
  <c r="AE40" i="23"/>
  <c r="B65" i="5"/>
  <c r="AC25" i="23"/>
  <c r="AC98" i="23"/>
  <c r="B85" i="5"/>
  <c r="AD46" i="23"/>
  <c r="AA90" i="23"/>
  <c r="AC54" i="23"/>
  <c r="AC83" i="23"/>
  <c r="N42" i="23"/>
  <c r="K30" i="23"/>
  <c r="AF41" i="23"/>
  <c r="AC9" i="23"/>
  <c r="AI75" i="23"/>
  <c r="D88" i="23"/>
  <c r="AH26" i="23"/>
  <c r="J99" i="23"/>
  <c r="N82" i="23"/>
  <c r="C100" i="5"/>
  <c r="Y60" i="23"/>
  <c r="C47" i="5"/>
  <c r="H86" i="23"/>
  <c r="H78" i="23"/>
  <c r="B83" i="23"/>
  <c r="AA74" i="23"/>
  <c r="G35" i="23"/>
  <c r="B77" i="23"/>
  <c r="AB55" i="23"/>
  <c r="C59" i="23"/>
  <c r="J47" i="23"/>
  <c r="C14" i="5"/>
  <c r="F87" i="23"/>
  <c r="F90" i="23"/>
  <c r="I76" i="23"/>
  <c r="C32" i="5"/>
  <c r="X67" i="23"/>
  <c r="G52" i="23"/>
  <c r="C60" i="5"/>
  <c r="K26" i="23"/>
  <c r="C13" i="5"/>
  <c r="D90" i="23"/>
  <c r="AI87" i="23"/>
  <c r="AB95" i="23"/>
  <c r="O73" i="23"/>
  <c r="M75" i="23"/>
  <c r="P102" i="23"/>
  <c r="K56" i="23"/>
  <c r="C51" i="23"/>
  <c r="AA8" i="23"/>
  <c r="D102" i="23"/>
  <c r="B24" i="5"/>
  <c r="I19" i="23"/>
  <c r="X85" i="23"/>
  <c r="L100" i="23"/>
  <c r="F48" i="23"/>
  <c r="AB53" i="23"/>
  <c r="AG46" i="23"/>
  <c r="AE100" i="23"/>
  <c r="D68" i="5"/>
  <c r="AI64" i="23"/>
  <c r="Y22" i="23"/>
  <c r="I8" i="23"/>
  <c r="F8" i="5"/>
  <c r="T42" i="23"/>
  <c r="AK28" i="23"/>
  <c r="I81" i="23"/>
  <c r="U7" i="23"/>
  <c r="AE60" i="23"/>
  <c r="AJ98" i="23"/>
  <c r="T22" i="23"/>
  <c r="P5" i="5"/>
  <c r="I56" i="23"/>
  <c r="AK20" i="23"/>
  <c r="H45" i="23"/>
  <c r="R89" i="23"/>
  <c r="C40" i="23"/>
  <c r="AE88" i="23"/>
  <c r="H92" i="23"/>
  <c r="G57" i="23"/>
  <c r="S16" i="23"/>
  <c r="AG62" i="23"/>
  <c r="B18" i="23"/>
  <c r="U103" i="23"/>
  <c r="F67" i="5"/>
  <c r="R6" i="5"/>
  <c r="N5" i="23"/>
  <c r="G46" i="23"/>
  <c r="R41" i="23"/>
  <c r="AE82" i="23"/>
  <c r="F22" i="5"/>
  <c r="D20" i="5"/>
  <c r="O88" i="23"/>
  <c r="B33" i="5"/>
  <c r="I73" i="23"/>
  <c r="AB83" i="23"/>
  <c r="F6" i="23"/>
  <c r="Y7" i="23"/>
  <c r="AJ65" i="23"/>
  <c r="W46" i="23"/>
  <c r="F26" i="5"/>
  <c r="C77" i="23"/>
  <c r="H24" i="23"/>
  <c r="B88" i="23"/>
  <c r="K83" i="23"/>
  <c r="F78" i="23"/>
  <c r="G80" i="23"/>
  <c r="B84" i="23"/>
  <c r="AB41" i="23"/>
  <c r="AB103" i="23"/>
  <c r="P89" i="23"/>
  <c r="F25" i="5"/>
  <c r="F16" i="23"/>
  <c r="Z65" i="23"/>
  <c r="B82" i="5"/>
  <c r="AF12" i="23"/>
  <c r="Y43" i="23"/>
  <c r="E44" i="23"/>
  <c r="B43" i="23"/>
  <c r="H27" i="23"/>
  <c r="D25" i="5"/>
  <c r="AC40" i="23"/>
  <c r="B83" i="5"/>
  <c r="B60" i="23"/>
  <c r="AG51" i="23"/>
  <c r="D37" i="5"/>
  <c r="AJ14" i="23"/>
  <c r="H25" i="23"/>
  <c r="U10" i="23"/>
  <c r="AH6" i="23"/>
  <c r="AF43" i="23"/>
  <c r="U46" i="23"/>
  <c r="D64" i="5"/>
  <c r="I20" i="23"/>
  <c r="N88" i="5"/>
  <c r="R94" i="5"/>
  <c r="H94" i="5"/>
  <c r="H73" i="5"/>
  <c r="T91" i="5"/>
  <c r="G57" i="5"/>
  <c r="U8" i="23"/>
  <c r="AE10" i="23"/>
  <c r="Q47" i="5"/>
  <c r="W58" i="5"/>
  <c r="AE34" i="23"/>
  <c r="L20" i="23"/>
  <c r="Z14" i="23"/>
  <c r="Q92" i="5"/>
  <c r="N98" i="5"/>
  <c r="E43" i="5"/>
  <c r="U17" i="5"/>
  <c r="N50" i="23"/>
  <c r="Z95" i="23"/>
  <c r="N70" i="5"/>
  <c r="U19" i="5"/>
  <c r="V30" i="5"/>
  <c r="L53" i="23"/>
  <c r="R34" i="23"/>
  <c r="Z39" i="23"/>
  <c r="E66" i="5"/>
  <c r="Q37" i="5"/>
  <c r="Q32" i="23"/>
  <c r="AH10" i="23"/>
  <c r="E65" i="5"/>
  <c r="P56" i="5"/>
  <c r="AI60" i="23"/>
  <c r="Y24" i="23"/>
  <c r="U27" i="23"/>
  <c r="X31" i="23"/>
  <c r="R22" i="23"/>
  <c r="P23" i="23"/>
  <c r="F81" i="23"/>
  <c r="K22" i="23"/>
  <c r="V15" i="23"/>
  <c r="AC93" i="23"/>
  <c r="P53" i="23"/>
  <c r="J64" i="23"/>
  <c r="F22" i="23"/>
  <c r="F93" i="23"/>
  <c r="AB18" i="23"/>
  <c r="AG27" i="23"/>
  <c r="O56" i="23"/>
  <c r="W29" i="5"/>
  <c r="P49" i="23"/>
  <c r="AD92" i="23"/>
  <c r="J21" i="23"/>
  <c r="X102" i="23"/>
  <c r="P36" i="23"/>
  <c r="AC30" i="23"/>
  <c r="L104" i="23"/>
  <c r="M84" i="23"/>
  <c r="V20" i="5"/>
  <c r="Y47" i="23"/>
  <c r="P83" i="23"/>
  <c r="R14" i="23"/>
  <c r="T58" i="23"/>
  <c r="X35" i="23"/>
  <c r="AA80" i="23"/>
  <c r="N102" i="5"/>
  <c r="R55" i="5"/>
  <c r="J10" i="23"/>
  <c r="N76" i="23"/>
  <c r="AJ5" i="23"/>
  <c r="T47" i="23"/>
  <c r="I82" i="23"/>
  <c r="AG71" i="23"/>
  <c r="AK9" i="23"/>
  <c r="V36" i="5"/>
  <c r="H60" i="5"/>
  <c r="V39" i="5"/>
  <c r="AK92" i="23"/>
  <c r="AJ86" i="23"/>
  <c r="J36" i="23"/>
  <c r="D52" i="23"/>
  <c r="O29" i="23"/>
  <c r="K40" i="23"/>
  <c r="AH15" i="23"/>
  <c r="O39" i="23"/>
  <c r="P8" i="23"/>
  <c r="AA26" i="23"/>
  <c r="E82" i="23"/>
  <c r="C9" i="5"/>
  <c r="U64" i="23"/>
  <c r="D61" i="23"/>
  <c r="C29" i="5"/>
  <c r="Q19" i="23"/>
  <c r="AH79" i="23"/>
  <c r="F68" i="5"/>
  <c r="AD15" i="23"/>
  <c r="AG73" i="23"/>
  <c r="AB29" i="23"/>
  <c r="AH29" i="23"/>
  <c r="U11" i="23"/>
  <c r="C42" i="23"/>
  <c r="S12" i="23"/>
  <c r="X22" i="23"/>
  <c r="AD63" i="23"/>
  <c r="L84" i="23"/>
  <c r="Y26" i="23"/>
  <c r="M21" i="23"/>
  <c r="AF47" i="23"/>
  <c r="C54" i="23"/>
  <c r="J63" i="23"/>
  <c r="D35" i="5"/>
  <c r="AJ79" i="23"/>
  <c r="J103" i="23"/>
  <c r="L37" i="23"/>
  <c r="AK75" i="23"/>
  <c r="K69" i="23"/>
  <c r="Z59" i="23"/>
  <c r="H95" i="23"/>
  <c r="AG40" i="23"/>
  <c r="P10" i="23"/>
  <c r="N70" i="23"/>
  <c r="K70" i="23"/>
  <c r="AB19" i="23"/>
  <c r="F6" i="5"/>
  <c r="F25" i="23"/>
  <c r="AH56" i="23"/>
  <c r="AD88" i="23"/>
  <c r="T27" i="23"/>
  <c r="B33" i="23"/>
  <c r="X87" i="23"/>
  <c r="AD85" i="23"/>
  <c r="G103" i="23"/>
  <c r="F84" i="23"/>
  <c r="P31" i="23"/>
  <c r="S50" i="23"/>
  <c r="F24" i="23"/>
  <c r="Y83" i="23"/>
  <c r="G34" i="23"/>
  <c r="AC64" i="23"/>
  <c r="AC41" i="23"/>
  <c r="AF56" i="23"/>
  <c r="E70" i="23"/>
  <c r="AH77" i="23"/>
  <c r="F59" i="5"/>
  <c r="K53" i="23"/>
  <c r="U29" i="23"/>
  <c r="W63" i="23"/>
  <c r="J20" i="23"/>
  <c r="I95" i="23"/>
  <c r="F74" i="5"/>
  <c r="AB49" i="23"/>
  <c r="S101" i="23"/>
  <c r="AA104" i="23"/>
  <c r="V84" i="23"/>
  <c r="R101" i="23"/>
  <c r="F38" i="23"/>
  <c r="G86" i="23"/>
  <c r="AH98" i="23"/>
  <c r="P29" i="23"/>
  <c r="K20" i="23"/>
  <c r="AK39" i="23"/>
  <c r="C103" i="5"/>
  <c r="Z49" i="23"/>
  <c r="Q42" i="23"/>
  <c r="M98" i="23"/>
  <c r="AG45" i="23"/>
  <c r="O38" i="23"/>
  <c r="B77" i="5"/>
  <c r="D99" i="5"/>
  <c r="H69" i="23"/>
  <c r="B20" i="23"/>
  <c r="U21" i="23"/>
  <c r="AH94" i="23"/>
  <c r="AH27" i="23"/>
  <c r="H56" i="23"/>
  <c r="D54" i="23"/>
  <c r="J62" i="23"/>
  <c r="P100" i="23"/>
  <c r="AI23" i="23"/>
  <c r="C15" i="5"/>
  <c r="AD101" i="23"/>
  <c r="AJ46" i="23"/>
  <c r="I89" i="23"/>
  <c r="D40" i="5"/>
  <c r="F89" i="5"/>
  <c r="S68" i="23"/>
  <c r="AB62" i="23"/>
  <c r="P76" i="23"/>
  <c r="F87" i="5"/>
  <c r="T96" i="23"/>
  <c r="G21" i="23"/>
  <c r="AG67" i="23"/>
  <c r="Y89" i="23"/>
  <c r="C46" i="23"/>
  <c r="AC31" i="23"/>
  <c r="AC28" i="23"/>
  <c r="AE28" i="23"/>
  <c r="AC35" i="23"/>
  <c r="V80" i="23"/>
  <c r="AF40" i="23"/>
  <c r="AJ68" i="23"/>
  <c r="AK71" i="23"/>
  <c r="T49" i="23"/>
  <c r="C91" i="5"/>
  <c r="AE64" i="23"/>
  <c r="B97" i="23"/>
  <c r="AH99" i="23"/>
  <c r="D63" i="5"/>
  <c r="X88" i="23"/>
  <c r="AC8" i="23"/>
  <c r="P35" i="23"/>
  <c r="AD86" i="23"/>
  <c r="E97" i="23"/>
  <c r="AH71" i="23"/>
  <c r="AJ31" i="23"/>
  <c r="T36" i="23"/>
  <c r="AG104" i="23"/>
  <c r="G66" i="23"/>
  <c r="C26" i="23"/>
  <c r="N59" i="23"/>
  <c r="W14" i="23"/>
  <c r="Z9" i="23"/>
  <c r="J74" i="23"/>
  <c r="Y64" i="23"/>
  <c r="AC94" i="23"/>
  <c r="G73" i="23"/>
  <c r="B30" i="5"/>
  <c r="F63" i="23"/>
  <c r="C31" i="23"/>
  <c r="C97" i="5"/>
  <c r="E51" i="23"/>
  <c r="L81" i="23"/>
  <c r="S95" i="23"/>
  <c r="D61" i="5"/>
  <c r="C54" i="5"/>
  <c r="X79" i="23"/>
  <c r="C62" i="5"/>
  <c r="G5" i="5"/>
  <c r="P39" i="23"/>
  <c r="C28" i="23"/>
  <c r="C90" i="5"/>
  <c r="B5" i="5"/>
  <c r="C31" i="5"/>
  <c r="C48" i="5"/>
  <c r="Y71" i="23"/>
  <c r="C81" i="5"/>
  <c r="F72" i="23"/>
  <c r="H26" i="23"/>
  <c r="P85" i="23"/>
  <c r="V7" i="23"/>
  <c r="B67" i="23"/>
  <c r="AA88" i="23"/>
  <c r="B98" i="23"/>
  <c r="G91" i="23"/>
  <c r="AF42" i="23"/>
  <c r="Y11" i="23"/>
  <c r="B12" i="5"/>
  <c r="J23" i="23"/>
  <c r="AG103" i="23"/>
  <c r="E54" i="23"/>
  <c r="D7" i="23"/>
  <c r="D33" i="23"/>
  <c r="B80" i="23"/>
  <c r="AK73" i="23"/>
  <c r="D38" i="23"/>
  <c r="AK23" i="23"/>
  <c r="F102" i="5"/>
  <c r="F72" i="5"/>
  <c r="R8" i="23"/>
  <c r="AF79" i="23"/>
  <c r="AB59" i="23"/>
  <c r="K98" i="23"/>
  <c r="I14" i="23"/>
  <c r="Q6" i="23"/>
  <c r="E42" i="23"/>
  <c r="K13" i="23"/>
  <c r="F54" i="23"/>
  <c r="F35" i="23"/>
  <c r="AG50" i="23"/>
  <c r="W49" i="23"/>
  <c r="W85" i="23"/>
  <c r="P103" i="23"/>
  <c r="X48" i="23"/>
  <c r="F29" i="5"/>
  <c r="AC39" i="23"/>
  <c r="B42" i="5"/>
  <c r="P42" i="23"/>
  <c r="K36" i="23"/>
  <c r="G9" i="23"/>
  <c r="D20" i="23"/>
  <c r="S74" i="23"/>
  <c r="B45" i="23"/>
  <c r="H53" i="23"/>
  <c r="J22" i="23"/>
  <c r="B99" i="23"/>
  <c r="T28" i="23"/>
  <c r="B60" i="5"/>
  <c r="C89" i="23"/>
  <c r="M73" i="23"/>
  <c r="D30" i="23"/>
  <c r="B25" i="23"/>
  <c r="H8" i="23"/>
  <c r="G75" i="23"/>
  <c r="B92" i="23"/>
  <c r="AA53" i="23"/>
  <c r="D66" i="5"/>
  <c r="F68" i="23"/>
  <c r="AE74" i="23"/>
  <c r="F75" i="5"/>
  <c r="Y51" i="23"/>
  <c r="C50" i="5"/>
  <c r="D16" i="23"/>
  <c r="G30" i="23"/>
  <c r="R77" i="23"/>
  <c r="P97" i="23"/>
  <c r="Q18" i="23"/>
  <c r="AB21" i="23"/>
  <c r="T102" i="23"/>
  <c r="T48" i="23"/>
  <c r="E101" i="23"/>
  <c r="AK69" i="23"/>
  <c r="AI74" i="23"/>
  <c r="N32" i="23"/>
  <c r="C72" i="5"/>
  <c r="AA89" i="23"/>
  <c r="F67" i="23"/>
  <c r="AC48" i="23"/>
  <c r="L28" i="23"/>
  <c r="AI35" i="23"/>
  <c r="U84" i="23"/>
  <c r="N86" i="23"/>
  <c r="E67" i="23"/>
  <c r="Q104" i="23"/>
  <c r="AG94" i="23"/>
  <c r="C18" i="5"/>
  <c r="AF15" i="23"/>
  <c r="O62" i="23"/>
  <c r="AI48" i="23"/>
  <c r="D51" i="23"/>
  <c r="AA33" i="23"/>
  <c r="I46" i="23"/>
  <c r="D24" i="5"/>
  <c r="Z104" i="23"/>
  <c r="E27" i="23"/>
  <c r="E104" i="23"/>
  <c r="U87" i="23"/>
  <c r="AB77" i="23"/>
  <c r="T72" i="23"/>
  <c r="Z53" i="23"/>
  <c r="K49" i="23"/>
  <c r="M8" i="23"/>
  <c r="F26" i="23"/>
  <c r="S8" i="23"/>
  <c r="H29" i="23"/>
  <c r="AF81" i="23"/>
  <c r="AE37" i="23"/>
  <c r="J18" i="23"/>
  <c r="B8" i="5"/>
  <c r="D55" i="23"/>
  <c r="T93" i="23"/>
  <c r="AB87" i="23"/>
  <c r="B68" i="5"/>
  <c r="R84" i="23"/>
  <c r="G67" i="23"/>
  <c r="B79" i="23"/>
  <c r="K15" i="23"/>
  <c r="C23" i="5"/>
  <c r="P32" i="23"/>
  <c r="H93" i="23"/>
  <c r="F39" i="23"/>
  <c r="AB69" i="23"/>
  <c r="V21" i="23"/>
  <c r="AD54" i="23"/>
  <c r="D94" i="5"/>
  <c r="B9" i="5"/>
  <c r="AG36" i="23"/>
  <c r="R39" i="23"/>
  <c r="C86" i="5"/>
  <c r="K73" i="23"/>
  <c r="AE17" i="23"/>
  <c r="W36" i="23"/>
  <c r="D43" i="5"/>
  <c r="AG13" i="23"/>
  <c r="AA10" i="23"/>
  <c r="AC23" i="23"/>
  <c r="E65" i="23"/>
  <c r="B6" i="23"/>
  <c r="B35" i="23"/>
  <c r="B81" i="23"/>
  <c r="F41" i="5"/>
  <c r="I34" i="23"/>
  <c r="B96" i="5"/>
  <c r="AI84" i="23"/>
  <c r="AI12" i="23"/>
  <c r="B75" i="5"/>
  <c r="B87" i="23"/>
  <c r="AG77" i="23"/>
  <c r="C35" i="5"/>
  <c r="C93" i="5"/>
  <c r="L17" i="23"/>
  <c r="V75" i="23"/>
  <c r="C25" i="5"/>
  <c r="Z28" i="23"/>
  <c r="B100" i="5"/>
  <c r="F54" i="5"/>
  <c r="D27" i="5"/>
  <c r="L35" i="23"/>
  <c r="F13" i="5"/>
  <c r="F15" i="23"/>
  <c r="S66" i="23"/>
  <c r="N24" i="23"/>
  <c r="AD31" i="23"/>
  <c r="I31" i="23"/>
  <c r="AA35" i="23"/>
  <c r="B28" i="5"/>
  <c r="S34" i="23"/>
  <c r="R10" i="23"/>
  <c r="U15" i="23"/>
  <c r="Y8" i="23"/>
  <c r="E72" i="23"/>
  <c r="I9" i="23"/>
  <c r="F31" i="5"/>
  <c r="D85" i="5"/>
  <c r="Z73" i="23"/>
  <c r="F5" i="5"/>
  <c r="AA21" i="23"/>
  <c r="L95" i="23"/>
  <c r="Z52" i="23"/>
  <c r="X69" i="23"/>
  <c r="AC47" i="23"/>
  <c r="B89" i="5"/>
  <c r="Z23" i="23"/>
  <c r="I22" i="23"/>
  <c r="J51" i="23"/>
  <c r="W52" i="23"/>
  <c r="AF5" i="23"/>
  <c r="D33" i="5"/>
  <c r="AJ93" i="23"/>
  <c r="H85" i="23"/>
  <c r="AB31" i="23"/>
  <c r="J6" i="23"/>
  <c r="F43" i="23"/>
  <c r="Y61" i="23"/>
  <c r="L39" i="23"/>
  <c r="AI102" i="23"/>
  <c r="F14" i="5"/>
  <c r="AC55" i="23"/>
  <c r="AI51" i="23"/>
  <c r="AK13" i="23"/>
  <c r="B15" i="23"/>
  <c r="G89" i="23"/>
  <c r="G60" i="23"/>
  <c r="D11" i="23"/>
  <c r="D26" i="5"/>
  <c r="N27" i="23"/>
  <c r="G19" i="23"/>
  <c r="C7" i="23"/>
  <c r="V67" i="23"/>
  <c r="K96" i="23"/>
  <c r="B46" i="23"/>
  <c r="AC74" i="23"/>
  <c r="R5" i="5"/>
  <c r="AG9" i="23"/>
  <c r="D19" i="23"/>
  <c r="F42" i="5"/>
  <c r="H55" i="23"/>
  <c r="C56" i="23"/>
  <c r="C73" i="5"/>
  <c r="F12" i="5"/>
  <c r="AC63" i="23"/>
  <c r="K65" i="23"/>
  <c r="L85" i="23"/>
  <c r="N54" i="23"/>
  <c r="P75" i="23"/>
  <c r="AA52" i="23"/>
  <c r="I45" i="23"/>
  <c r="AI10" i="23"/>
  <c r="G61" i="23"/>
  <c r="Z48" i="23"/>
  <c r="F77" i="23"/>
  <c r="B15" i="5"/>
  <c r="O20" i="23"/>
  <c r="AD36" i="23"/>
  <c r="U67" i="23"/>
  <c r="D36" i="23"/>
  <c r="M5" i="23"/>
  <c r="V50" i="23"/>
  <c r="AF9" i="23"/>
  <c r="F33" i="5"/>
  <c r="Y102" i="23"/>
  <c r="AE77" i="23"/>
  <c r="X45" i="23"/>
  <c r="J104" i="23"/>
  <c r="C102" i="5"/>
  <c r="Y100" i="23"/>
  <c r="X103" i="23"/>
  <c r="AA65" i="23"/>
  <c r="N71" i="23"/>
  <c r="AH67" i="23"/>
  <c r="I65" i="23"/>
  <c r="W23" i="23"/>
  <c r="G53" i="23"/>
  <c r="E68" i="23"/>
  <c r="AA24" i="23"/>
  <c r="AC103" i="23"/>
  <c r="I90" i="23"/>
  <c r="Q24" i="23"/>
  <c r="R25" i="23"/>
  <c r="H81" i="23"/>
  <c r="D18" i="5"/>
  <c r="Y82" i="23"/>
  <c r="B44" i="23"/>
  <c r="F7" i="5"/>
  <c r="AK87" i="23"/>
  <c r="X71" i="23"/>
  <c r="M59" i="23"/>
  <c r="AE79" i="23"/>
  <c r="D97" i="23"/>
  <c r="B40" i="5"/>
  <c r="T18" i="23"/>
  <c r="B51" i="5"/>
  <c r="U69" i="23"/>
  <c r="AF64" i="23"/>
  <c r="H41" i="23"/>
  <c r="AE36" i="23"/>
  <c r="H50" i="23"/>
  <c r="E90" i="23"/>
  <c r="L10" i="23"/>
  <c r="J50" i="23"/>
  <c r="K34" i="23"/>
  <c r="D31" i="5"/>
  <c r="K21" i="23"/>
  <c r="AC89" i="23"/>
  <c r="I43" i="23"/>
  <c r="F66" i="5"/>
  <c r="I15" i="23"/>
  <c r="E10" i="23"/>
  <c r="F55" i="23"/>
  <c r="H13" i="23"/>
  <c r="M54" i="23"/>
  <c r="P99" i="23"/>
  <c r="I63" i="23"/>
  <c r="AH88" i="23"/>
  <c r="M45" i="23"/>
  <c r="D14" i="5"/>
  <c r="Y69" i="23"/>
  <c r="Z33" i="23"/>
  <c r="J60" i="23"/>
  <c r="F34" i="23"/>
  <c r="AI63" i="23"/>
  <c r="AJ95" i="23"/>
  <c r="V16" i="23"/>
  <c r="Y98" i="23"/>
  <c r="V53" i="23"/>
  <c r="E31" i="23"/>
  <c r="W104" i="23"/>
  <c r="L96" i="23"/>
  <c r="Z79" i="23"/>
  <c r="G100" i="23"/>
  <c r="Q14" i="23"/>
  <c r="G81" i="23"/>
  <c r="S21" i="23"/>
  <c r="H88" i="23"/>
  <c r="V56" i="23"/>
  <c r="C80" i="5"/>
  <c r="M18" i="23"/>
  <c r="N45" i="23"/>
  <c r="B80" i="5"/>
  <c r="J32" i="23"/>
  <c r="G24" i="23"/>
  <c r="V92" i="5"/>
  <c r="P72" i="5"/>
  <c r="N9" i="5"/>
  <c r="G9" i="5"/>
  <c r="E73" i="5"/>
  <c r="S71" i="5"/>
  <c r="T75" i="5"/>
  <c r="P30" i="5"/>
  <c r="R43" i="5"/>
  <c r="Q88" i="5"/>
  <c r="R18" i="23"/>
  <c r="S104" i="5"/>
  <c r="R54" i="5"/>
  <c r="E76" i="5"/>
  <c r="V28" i="23"/>
  <c r="AH7" i="23"/>
  <c r="T58" i="5"/>
  <c r="Z100" i="23"/>
  <c r="S40" i="5"/>
  <c r="AD37" i="23"/>
  <c r="R101" i="5"/>
  <c r="E9" i="5"/>
  <c r="H18" i="5"/>
  <c r="M82" i="23"/>
  <c r="AE48" i="23"/>
  <c r="V95" i="5"/>
  <c r="O47" i="5"/>
  <c r="AD87" i="23"/>
  <c r="M85" i="5"/>
  <c r="R35" i="5"/>
  <c r="N17" i="5"/>
  <c r="X18" i="23"/>
  <c r="M100" i="23"/>
  <c r="AH86" i="23"/>
  <c r="U86" i="23"/>
  <c r="S10" i="23"/>
  <c r="T101" i="23"/>
  <c r="AI17" i="23"/>
  <c r="L8" i="23"/>
  <c r="AF82" i="23"/>
  <c r="U97" i="23"/>
  <c r="AB50" i="23"/>
  <c r="U26" i="5"/>
  <c r="AE20" i="23"/>
  <c r="V41" i="23"/>
  <c r="AG81" i="23"/>
  <c r="Z57" i="23"/>
  <c r="AI28" i="23"/>
  <c r="W35" i="23"/>
  <c r="AA34" i="23"/>
  <c r="Y63" i="23"/>
  <c r="AH65" i="23"/>
  <c r="D42" i="23"/>
  <c r="T21" i="23"/>
  <c r="V91" i="23"/>
  <c r="AK82" i="23"/>
  <c r="W97" i="23"/>
  <c r="I18" i="23"/>
  <c r="X12" i="23"/>
  <c r="AG19" i="23"/>
  <c r="F86" i="23"/>
  <c r="S56" i="23"/>
  <c r="W58" i="23"/>
  <c r="AI53" i="23"/>
  <c r="Q73" i="23"/>
  <c r="S43" i="5"/>
  <c r="AK55" i="23"/>
  <c r="F83" i="23"/>
  <c r="P82" i="23"/>
  <c r="L75" i="23"/>
  <c r="W91" i="23"/>
  <c r="S41" i="23"/>
  <c r="AD14" i="23"/>
  <c r="M60" i="23"/>
  <c r="AF49" i="23"/>
  <c r="AF31" i="23"/>
  <c r="Z76" i="23"/>
  <c r="AC19" i="23"/>
  <c r="O81" i="23"/>
  <c r="AH78" i="23"/>
  <c r="AD41" i="23"/>
  <c r="AF94" i="23"/>
  <c r="AJ90" i="23"/>
  <c r="AC46" i="23"/>
  <c r="S6" i="23"/>
  <c r="P37" i="23"/>
  <c r="X29" i="23"/>
  <c r="X11" i="23"/>
  <c r="K11" i="23"/>
  <c r="M103" i="23"/>
  <c r="B50" i="5"/>
  <c r="N61" i="23"/>
  <c r="AH17" i="23"/>
  <c r="S13" i="23"/>
  <c r="D100" i="23"/>
  <c r="V17" i="23"/>
  <c r="J66" i="23"/>
  <c r="P22" i="23"/>
  <c r="M34" i="23"/>
  <c r="K90" i="23"/>
  <c r="R27" i="23"/>
  <c r="K71" i="23"/>
  <c r="F41" i="23"/>
  <c r="I28" i="23"/>
  <c r="F74" i="23"/>
  <c r="U50" i="23"/>
  <c r="W38" i="23"/>
  <c r="P70" i="23"/>
  <c r="AE32" i="23"/>
  <c r="Q83" i="23"/>
  <c r="B101" i="5"/>
  <c r="G26" i="23"/>
  <c r="T32" i="23"/>
  <c r="AI83" i="23"/>
  <c r="AE49" i="23"/>
  <c r="O28" i="23"/>
  <c r="B39" i="5"/>
  <c r="I50" i="23"/>
  <c r="AG34" i="23"/>
  <c r="H59" i="23"/>
  <c r="P57" i="23"/>
  <c r="N38" i="23"/>
  <c r="C41" i="5"/>
  <c r="AH42" i="23"/>
  <c r="J53" i="23"/>
  <c r="T50" i="23"/>
  <c r="AH91" i="23"/>
  <c r="AI13" i="23"/>
  <c r="C53" i="23"/>
  <c r="L66" i="23"/>
  <c r="B100" i="23"/>
  <c r="C45" i="23"/>
  <c r="I6" i="23"/>
  <c r="V27" i="23"/>
  <c r="AB88" i="23"/>
  <c r="AF38" i="23"/>
  <c r="D51" i="5"/>
  <c r="J46" i="23"/>
  <c r="D22" i="23"/>
  <c r="B59" i="5"/>
  <c r="AJ36" i="23"/>
  <c r="N104" i="23"/>
  <c r="AK53" i="23"/>
  <c r="M47" i="23"/>
  <c r="AJ73" i="23"/>
  <c r="J88" i="23"/>
  <c r="D91" i="5"/>
  <c r="AB5" i="23"/>
  <c r="N63" i="23"/>
  <c r="D46" i="23"/>
  <c r="AJ28" i="23"/>
  <c r="U96" i="23"/>
  <c r="AA48" i="23"/>
  <c r="AA15" i="23"/>
  <c r="V9" i="23"/>
  <c r="D44" i="5"/>
  <c r="C102" i="23"/>
  <c r="AF73" i="23"/>
  <c r="B41" i="5"/>
  <c r="AK26" i="23"/>
  <c r="AF10" i="23"/>
  <c r="AK57" i="23"/>
  <c r="R46" i="23"/>
  <c r="Y77" i="23"/>
  <c r="M95" i="23"/>
  <c r="T6" i="23"/>
  <c r="AG16" i="23"/>
  <c r="F44" i="5"/>
  <c r="O77" i="23"/>
  <c r="V6" i="23"/>
  <c r="E103" i="23"/>
  <c r="AJ18" i="23"/>
  <c r="U30" i="23"/>
  <c r="F60" i="5"/>
  <c r="K95" i="23"/>
  <c r="N75" i="23"/>
  <c r="AH82" i="23"/>
  <c r="K6" i="23"/>
  <c r="E18" i="23"/>
  <c r="N6" i="5"/>
  <c r="Y74" i="23"/>
  <c r="AD38" i="23"/>
  <c r="S79" i="23"/>
  <c r="B36" i="5"/>
  <c r="F101" i="23"/>
  <c r="AK104" i="23"/>
  <c r="AJ32" i="23"/>
  <c r="V44" i="23"/>
  <c r="T39" i="23"/>
  <c r="N72" i="23"/>
  <c r="H80" i="23"/>
  <c r="AF24" i="23"/>
  <c r="AA62" i="23"/>
  <c r="D73" i="23"/>
  <c r="X7" i="23"/>
  <c r="AH81" i="23"/>
  <c r="F99" i="23"/>
  <c r="B95" i="5"/>
  <c r="AG75" i="23"/>
  <c r="AA12" i="23"/>
  <c r="F75" i="23"/>
  <c r="Y14" i="23"/>
  <c r="X23" i="23"/>
  <c r="P94" i="23"/>
  <c r="AA79" i="23"/>
  <c r="K37" i="23"/>
  <c r="AH9" i="23"/>
  <c r="K97" i="23"/>
  <c r="F103" i="23"/>
  <c r="I44" i="23"/>
  <c r="AF11" i="23"/>
  <c r="J30" i="23"/>
  <c r="C84" i="5"/>
  <c r="C76" i="23"/>
  <c r="H91" i="23"/>
  <c r="D47" i="23"/>
  <c r="D49" i="5"/>
  <c r="AH97" i="23"/>
  <c r="L76" i="23"/>
  <c r="L31" i="23"/>
  <c r="AD57" i="23"/>
  <c r="H7" i="23"/>
  <c r="V85" i="23"/>
  <c r="C98" i="5"/>
  <c r="D15" i="5"/>
  <c r="X36" i="23"/>
  <c r="O58" i="23"/>
  <c r="L36" i="23"/>
  <c r="AB101" i="23"/>
  <c r="B49" i="23"/>
  <c r="AK97" i="23"/>
  <c r="AA41" i="23"/>
  <c r="N22" i="23"/>
  <c r="J91" i="23"/>
  <c r="H18" i="23"/>
  <c r="AK93" i="23"/>
  <c r="L12" i="23"/>
  <c r="X95" i="23"/>
  <c r="E76" i="23"/>
  <c r="P30" i="23"/>
  <c r="U9" i="23"/>
  <c r="AC75" i="23"/>
  <c r="AA6" i="23"/>
  <c r="AE51" i="23"/>
  <c r="Q63" i="23"/>
  <c r="Y44" i="23"/>
  <c r="Z22" i="23"/>
  <c r="T5" i="5"/>
  <c r="P59" i="23"/>
  <c r="C33" i="23"/>
  <c r="B55" i="5"/>
  <c r="P33" i="23"/>
  <c r="AC34" i="23"/>
  <c r="W17" i="23"/>
  <c r="D62" i="23"/>
  <c r="R48" i="23"/>
  <c r="B10" i="23"/>
  <c r="AA102" i="23"/>
  <c r="C26" i="5"/>
  <c r="L6" i="23"/>
  <c r="AC10" i="23"/>
  <c r="D71" i="5"/>
  <c r="AK65" i="23"/>
  <c r="Q36" i="23"/>
  <c r="V86" i="23"/>
  <c r="H70" i="23"/>
  <c r="F78" i="5"/>
  <c r="B102" i="5"/>
  <c r="D35" i="23"/>
  <c r="J8" i="23"/>
  <c r="B69" i="23"/>
  <c r="W6" i="5"/>
  <c r="C36" i="23"/>
  <c r="T85" i="23"/>
  <c r="G104" i="23"/>
  <c r="W47" i="23"/>
  <c r="G50" i="23"/>
  <c r="C21" i="23"/>
  <c r="AJ82" i="23"/>
  <c r="B78" i="23"/>
  <c r="J57" i="23"/>
  <c r="F66" i="23"/>
  <c r="C35" i="23"/>
  <c r="F89" i="23"/>
  <c r="F70" i="5"/>
  <c r="C8" i="23"/>
  <c r="AK43" i="23"/>
  <c r="Y72" i="23"/>
  <c r="D68" i="23"/>
  <c r="D19" i="5"/>
  <c r="F32" i="5"/>
  <c r="G48" i="23"/>
  <c r="X8" i="23"/>
  <c r="AA70" i="23"/>
  <c r="C64" i="5"/>
  <c r="S104" i="23"/>
  <c r="AC80" i="23"/>
  <c r="AH95" i="23"/>
  <c r="C47" i="23"/>
  <c r="D22" i="5"/>
  <c r="G16" i="23"/>
  <c r="R12" i="23"/>
  <c r="B35" i="5"/>
  <c r="B67" i="5"/>
  <c r="AC43" i="23"/>
  <c r="B12" i="23"/>
  <c r="Q25" i="23"/>
  <c r="Y86" i="23"/>
  <c r="S82" i="23"/>
  <c r="K55" i="23"/>
  <c r="B57" i="5"/>
  <c r="B63" i="23"/>
  <c r="AE92" i="23"/>
  <c r="E83" i="23"/>
  <c r="AE68" i="23"/>
  <c r="R20" i="23"/>
  <c r="B22" i="23"/>
  <c r="V88" i="23"/>
  <c r="L42" i="23"/>
  <c r="F56" i="23"/>
  <c r="D18" i="23"/>
  <c r="B22" i="5"/>
  <c r="S33" i="23"/>
  <c r="L80" i="23"/>
  <c r="M64" i="23"/>
  <c r="B18" i="5"/>
  <c r="F42" i="23"/>
  <c r="V77" i="23"/>
  <c r="AK32" i="23"/>
  <c r="J52" i="23"/>
  <c r="G83" i="23"/>
  <c r="V97" i="23"/>
  <c r="F50" i="5"/>
  <c r="J17" i="23"/>
  <c r="B27" i="5"/>
  <c r="G64" i="23"/>
  <c r="Z58" i="23"/>
  <c r="B81" i="5"/>
  <c r="AI57" i="23"/>
  <c r="L79" i="23"/>
  <c r="E96" i="23"/>
  <c r="C66" i="5"/>
  <c r="T60" i="23"/>
  <c r="G25" i="23"/>
  <c r="D70" i="5"/>
  <c r="C24" i="23"/>
  <c r="P55" i="23"/>
  <c r="Z19" i="23"/>
  <c r="G87" i="23"/>
  <c r="T52" i="23"/>
  <c r="AD19" i="23"/>
  <c r="AK17" i="23"/>
  <c r="U81" i="23"/>
  <c r="J35" i="23"/>
  <c r="E75" i="23"/>
  <c r="AJ87" i="23"/>
  <c r="AI69" i="23"/>
  <c r="W13" i="23"/>
  <c r="AF97" i="23"/>
  <c r="N81" i="23"/>
  <c r="W62" i="23"/>
  <c r="AK48" i="23"/>
  <c r="T12" i="23"/>
  <c r="AI101" i="23"/>
  <c r="AD99" i="23"/>
  <c r="M101" i="23"/>
  <c r="AI78" i="23"/>
  <c r="AE101" i="23"/>
  <c r="AF83" i="23"/>
  <c r="Q52" i="23"/>
  <c r="D53" i="5"/>
  <c r="B103" i="23"/>
  <c r="AH59" i="23"/>
  <c r="S5" i="23"/>
  <c r="AI93" i="23"/>
  <c r="C103" i="23"/>
  <c r="X49" i="23"/>
  <c r="E52" i="23"/>
  <c r="I11" i="23"/>
  <c r="H52" i="23"/>
  <c r="AE43" i="23"/>
  <c r="G40" i="23"/>
  <c r="W8" i="23"/>
  <c r="X83" i="23"/>
  <c r="C52" i="23"/>
  <c r="AK21" i="23"/>
  <c r="Z89" i="23"/>
  <c r="AH54" i="23"/>
  <c r="H96" i="23"/>
  <c r="C68" i="5"/>
  <c r="AH100" i="23"/>
  <c r="B68" i="23"/>
  <c r="C88" i="5"/>
  <c r="M94" i="23"/>
  <c r="C63" i="5"/>
  <c r="AI65" i="23"/>
  <c r="E22" i="23"/>
  <c r="B19" i="23"/>
  <c r="AB34" i="23"/>
  <c r="AI31" i="23"/>
  <c r="T57" i="23"/>
  <c r="B23" i="23"/>
  <c r="AK76" i="23"/>
  <c r="N65" i="23"/>
  <c r="Q94" i="23"/>
  <c r="C74" i="5"/>
  <c r="AH73" i="23"/>
  <c r="I69" i="23"/>
  <c r="Z102" i="23"/>
  <c r="B71" i="23"/>
  <c r="C78" i="23"/>
  <c r="U5" i="5"/>
  <c r="F73" i="23"/>
  <c r="U74" i="23"/>
  <c r="G90" i="23"/>
  <c r="G56" i="23"/>
  <c r="M11" i="23"/>
  <c r="S26" i="23"/>
  <c r="O35" i="23"/>
  <c r="H31" i="23"/>
  <c r="B16" i="23"/>
  <c r="Z71" i="23"/>
  <c r="C22" i="23"/>
  <c r="D45" i="23"/>
  <c r="AC24" i="23"/>
  <c r="I72" i="23"/>
  <c r="F37" i="5"/>
  <c r="W24" i="23"/>
  <c r="AK46" i="23"/>
  <c r="G22" i="23"/>
  <c r="D75" i="23"/>
  <c r="B11" i="5"/>
  <c r="AF7" i="23"/>
  <c r="AD104" i="23"/>
  <c r="I32" i="23"/>
  <c r="O6" i="23"/>
  <c r="AI5" i="23"/>
  <c r="I84" i="23"/>
  <c r="I102" i="23"/>
  <c r="J90" i="23"/>
  <c r="F96" i="5"/>
  <c r="Z78" i="23"/>
  <c r="AF58" i="23"/>
  <c r="B13" i="23"/>
  <c r="AF63" i="23"/>
  <c r="D46" i="5"/>
  <c r="N97" i="23"/>
  <c r="F19" i="23"/>
  <c r="I91" i="23"/>
  <c r="D12" i="5"/>
  <c r="Q74" i="23"/>
  <c r="X89" i="23"/>
  <c r="N56" i="23"/>
  <c r="I48" i="23"/>
  <c r="W71" i="5"/>
  <c r="H22" i="5"/>
  <c r="U77" i="23"/>
  <c r="Q32" i="5"/>
  <c r="AD28" i="23"/>
  <c r="U100" i="5"/>
  <c r="E62" i="5"/>
  <c r="AF26" i="23"/>
  <c r="U73" i="5"/>
  <c r="AA46" i="23"/>
  <c r="O69" i="5"/>
  <c r="D21" i="23"/>
  <c r="Q90" i="5"/>
  <c r="AJ60" i="23"/>
  <c r="AF55" i="23"/>
  <c r="U83" i="5"/>
  <c r="AF36" i="23"/>
  <c r="R29" i="23"/>
  <c r="P62" i="5"/>
  <c r="L41" i="23"/>
  <c r="Z26" i="23"/>
  <c r="R89" i="5"/>
  <c r="AJ33" i="23"/>
  <c r="X50" i="23"/>
  <c r="H39" i="5"/>
  <c r="D12" i="23"/>
  <c r="U56" i="23"/>
  <c r="AD45" i="23"/>
  <c r="H79" i="5"/>
  <c r="O49" i="23"/>
  <c r="R86" i="23"/>
  <c r="AD12" i="23"/>
  <c r="AI25" i="23"/>
  <c r="AH25" i="23"/>
  <c r="X20" i="23"/>
  <c r="V31" i="23"/>
  <c r="AC14" i="23"/>
  <c r="AJ43" i="23"/>
  <c r="Q55" i="23"/>
  <c r="AI8" i="23"/>
  <c r="T95" i="23"/>
  <c r="O63" i="23"/>
  <c r="D81" i="23"/>
  <c r="AC95" i="23"/>
  <c r="C82" i="5"/>
  <c r="T14" i="23"/>
  <c r="K60" i="23"/>
  <c r="AI30" i="23"/>
  <c r="AE80" i="23"/>
  <c r="T87" i="23"/>
  <c r="O93" i="23"/>
  <c r="AA19" i="23"/>
  <c r="W26" i="23"/>
  <c r="AD20" i="23"/>
  <c r="L94" i="23"/>
  <c r="U49" i="23"/>
  <c r="N79" i="23"/>
  <c r="F50" i="23"/>
  <c r="R28" i="23"/>
  <c r="N51" i="23"/>
  <c r="J78" i="23"/>
  <c r="J24" i="23"/>
  <c r="AG100" i="23"/>
  <c r="F79" i="23"/>
  <c r="G63" i="23"/>
  <c r="O100" i="23"/>
  <c r="M85" i="23"/>
  <c r="AJ30" i="23"/>
  <c r="R65" i="23"/>
  <c r="K67" i="23"/>
  <c r="J87" i="23"/>
  <c r="S27" i="23"/>
  <c r="Z36" i="23"/>
  <c r="N96" i="23"/>
  <c r="Q101" i="23"/>
  <c r="W16" i="23"/>
  <c r="P52" i="23"/>
  <c r="K78" i="23"/>
  <c r="V60" i="23"/>
  <c r="Z12" i="23"/>
  <c r="V18" i="23"/>
  <c r="AI88" i="23"/>
  <c r="F95" i="23"/>
  <c r="S93" i="23"/>
  <c r="F94" i="5"/>
  <c r="AB9" i="23"/>
  <c r="AJ20" i="23"/>
  <c r="AE13" i="23"/>
  <c r="E95" i="23"/>
  <c r="AF67" i="23"/>
  <c r="V39" i="23"/>
  <c r="W60" i="23"/>
  <c r="F24" i="5"/>
  <c r="T56" i="23"/>
  <c r="AC13" i="23"/>
  <c r="E5" i="23"/>
  <c r="H87" i="23"/>
  <c r="W56" i="23"/>
  <c r="T5" i="23"/>
  <c r="D87" i="23"/>
  <c r="C77" i="5"/>
  <c r="AH92" i="23"/>
  <c r="I49" i="23"/>
  <c r="D66" i="23"/>
  <c r="AE42" i="23"/>
  <c r="Z98" i="23"/>
  <c r="E47" i="23"/>
  <c r="F34" i="5"/>
  <c r="U42" i="23"/>
  <c r="J85" i="23"/>
  <c r="AA58" i="23"/>
  <c r="U62" i="23"/>
  <c r="G77" i="23"/>
  <c r="L27" i="23"/>
  <c r="G58" i="23"/>
  <c r="F52" i="5"/>
  <c r="S45" i="23"/>
  <c r="G11" i="23"/>
  <c r="AB85" i="23"/>
  <c r="AG8" i="23"/>
  <c r="C14" i="23"/>
  <c r="G38" i="23"/>
  <c r="F58" i="5"/>
  <c r="AK24" i="23"/>
  <c r="S46" i="23"/>
  <c r="Q76" i="23"/>
  <c r="K64" i="23"/>
  <c r="AK52" i="23"/>
  <c r="D57" i="5"/>
  <c r="E66" i="23"/>
  <c r="D48" i="23"/>
  <c r="AH84" i="23"/>
  <c r="B58" i="23"/>
  <c r="AI52" i="23"/>
  <c r="D65" i="5"/>
  <c r="AA39" i="23"/>
  <c r="AB33" i="23"/>
  <c r="V90" i="23"/>
  <c r="E100" i="23"/>
  <c r="E21" i="23"/>
  <c r="AD32" i="23"/>
  <c r="V62" i="23"/>
  <c r="P74" i="23"/>
  <c r="E79" i="23"/>
  <c r="M66" i="23"/>
  <c r="AG63" i="23"/>
  <c r="D26" i="23"/>
  <c r="I60" i="23"/>
  <c r="X53" i="23"/>
  <c r="H104" i="23"/>
  <c r="E37" i="23"/>
  <c r="P62" i="23"/>
  <c r="AE35" i="23"/>
  <c r="K23" i="23"/>
  <c r="AC42" i="23"/>
  <c r="J12" i="23"/>
  <c r="AG60" i="23"/>
  <c r="Z5" i="23"/>
  <c r="C28" i="5"/>
  <c r="B57" i="23"/>
  <c r="C89" i="5"/>
  <c r="K68" i="23"/>
  <c r="F14" i="23"/>
  <c r="G95" i="23"/>
  <c r="AE33" i="23"/>
  <c r="D81" i="5"/>
  <c r="I5" i="23"/>
  <c r="AI22" i="23"/>
  <c r="B53" i="23"/>
  <c r="B56" i="5"/>
  <c r="F80" i="5"/>
  <c r="E84" i="23"/>
  <c r="AC65" i="23"/>
  <c r="D89" i="23"/>
  <c r="C67" i="5"/>
  <c r="AG74" i="23"/>
  <c r="U71" i="23"/>
  <c r="S53" i="23"/>
  <c r="AA103" i="23"/>
  <c r="B63" i="5"/>
  <c r="C19" i="23"/>
  <c r="C46" i="5"/>
  <c r="L5" i="23"/>
  <c r="F23" i="23"/>
  <c r="R57" i="23"/>
  <c r="D14" i="23"/>
  <c r="AJ39" i="23"/>
  <c r="G43" i="23"/>
  <c r="E98" i="23"/>
  <c r="E26" i="23"/>
  <c r="F100" i="23"/>
  <c r="H82" i="23"/>
  <c r="F11" i="23"/>
  <c r="AK67" i="23"/>
  <c r="B70" i="23"/>
  <c r="W64" i="23"/>
  <c r="L43" i="23"/>
  <c r="R94" i="23"/>
  <c r="P16" i="23"/>
  <c r="C62" i="23"/>
  <c r="AA96" i="23"/>
  <c r="AI96" i="23"/>
  <c r="F59" i="23"/>
  <c r="G8" i="23"/>
  <c r="D53" i="23"/>
  <c r="C55" i="5"/>
  <c r="R31" i="23"/>
  <c r="B17" i="5"/>
  <c r="H48" i="23"/>
  <c r="J15" i="23"/>
  <c r="D96" i="5"/>
  <c r="G49" i="23"/>
  <c r="O78" i="23"/>
  <c r="AK103" i="23"/>
  <c r="B70" i="5"/>
  <c r="AJ8" i="23"/>
  <c r="AH44" i="23"/>
  <c r="H36" i="23"/>
  <c r="AB102" i="23"/>
  <c r="J55" i="23"/>
  <c r="J26" i="23"/>
  <c r="W22" i="23"/>
  <c r="K61" i="23"/>
  <c r="S75" i="23"/>
  <c r="Q102" i="23"/>
  <c r="F18" i="5"/>
  <c r="AA94" i="23"/>
  <c r="F40" i="5"/>
  <c r="I51" i="23"/>
  <c r="D5" i="23"/>
  <c r="AG5" i="23"/>
  <c r="C61" i="23"/>
  <c r="W84" i="23"/>
  <c r="B54" i="5"/>
  <c r="U57" i="23"/>
  <c r="E33" i="23"/>
  <c r="C18" i="23"/>
  <c r="H63" i="23"/>
  <c r="F77" i="5"/>
  <c r="R63" i="23"/>
  <c r="H15" i="23"/>
  <c r="W65" i="23"/>
  <c r="X90" i="23"/>
  <c r="D78" i="5"/>
  <c r="AE21" i="23"/>
  <c r="F16" i="5"/>
  <c r="AA31" i="23"/>
  <c r="D104" i="5"/>
  <c r="D9" i="23"/>
  <c r="B49" i="5"/>
  <c r="G51" i="23"/>
  <c r="Z41" i="23"/>
  <c r="AG70" i="23"/>
  <c r="AC79" i="23"/>
  <c r="AC86" i="23"/>
  <c r="F30" i="5"/>
  <c r="N101" i="23"/>
  <c r="N88" i="23"/>
  <c r="Z91" i="23"/>
  <c r="J73" i="23"/>
  <c r="P13" i="23"/>
  <c r="AH50" i="23"/>
  <c r="C12" i="5"/>
  <c r="U89" i="23"/>
  <c r="B59" i="23"/>
  <c r="D79" i="5"/>
  <c r="E17" i="23"/>
  <c r="C11" i="23"/>
  <c r="X75" i="23"/>
  <c r="U28" i="23"/>
  <c r="X34" i="23"/>
  <c r="U78" i="23"/>
  <c r="AB74" i="23"/>
  <c r="AH83" i="23"/>
  <c r="L7" i="23"/>
  <c r="E64" i="23"/>
  <c r="Y90" i="23"/>
  <c r="G41" i="23"/>
  <c r="H90" i="23"/>
  <c r="C82" i="23"/>
  <c r="B53" i="5"/>
  <c r="B52" i="23"/>
  <c r="W95" i="23"/>
  <c r="P46" i="23"/>
  <c r="B10" i="5"/>
  <c r="U51" i="23"/>
  <c r="F10" i="5"/>
  <c r="D8" i="5"/>
  <c r="AJ72" i="23"/>
  <c r="V38" i="23"/>
  <c r="H77" i="23"/>
  <c r="E91" i="23"/>
  <c r="J27" i="23"/>
  <c r="L101" i="23"/>
  <c r="V45" i="23"/>
  <c r="P7" i="23"/>
  <c r="AF25" i="23"/>
  <c r="AF48" i="23"/>
  <c r="B24" i="23"/>
  <c r="N87" i="23"/>
  <c r="D101" i="5"/>
  <c r="X99" i="23"/>
  <c r="AD102" i="23"/>
  <c r="B72" i="5"/>
  <c r="AD91" i="23"/>
  <c r="C30" i="5"/>
  <c r="F43" i="5"/>
  <c r="F32" i="23"/>
  <c r="Z17" i="23"/>
  <c r="AE66" i="23"/>
  <c r="D69" i="5"/>
  <c r="Q47" i="23"/>
  <c r="H57" i="23"/>
  <c r="G103" i="5"/>
  <c r="N91" i="5"/>
  <c r="P88" i="5"/>
  <c r="P102" i="5"/>
  <c r="U96" i="5"/>
  <c r="W67" i="5"/>
  <c r="N36" i="5"/>
  <c r="T80" i="5"/>
  <c r="M100" i="5"/>
  <c r="I23" i="23"/>
  <c r="Q28" i="5"/>
  <c r="V22" i="5"/>
  <c r="P71" i="5"/>
  <c r="E54" i="5"/>
  <c r="W93" i="23"/>
  <c r="X6" i="23"/>
  <c r="W21" i="23"/>
  <c r="T45" i="23"/>
  <c r="W40" i="23"/>
  <c r="X41" i="23"/>
  <c r="R45" i="23"/>
  <c r="N21" i="23"/>
  <c r="P71" i="23"/>
  <c r="AA43" i="23"/>
  <c r="W56" i="5"/>
  <c r="Q84" i="23"/>
  <c r="AG69" i="23"/>
  <c r="M30" i="23"/>
  <c r="R53" i="5"/>
  <c r="AB92" i="23"/>
  <c r="P78" i="23"/>
  <c r="K104" i="23"/>
  <c r="AF33" i="23"/>
  <c r="AB93" i="23"/>
  <c r="S7" i="23"/>
  <c r="E35" i="23"/>
  <c r="D72" i="23"/>
  <c r="K42" i="23"/>
  <c r="M97" i="23"/>
  <c r="Z31" i="23"/>
  <c r="M96" i="23"/>
  <c r="E87" i="23"/>
  <c r="R26" i="23"/>
  <c r="Z92" i="23"/>
  <c r="B104" i="23"/>
  <c r="L54" i="23"/>
  <c r="I37" i="23"/>
  <c r="S29" i="23"/>
  <c r="R99" i="23"/>
  <c r="Z27" i="23"/>
  <c r="W62" i="5"/>
  <c r="AE97" i="23"/>
  <c r="X60" i="23"/>
  <c r="AA60" i="23"/>
  <c r="T103" i="23"/>
  <c r="L47" i="23"/>
  <c r="N95" i="5"/>
  <c r="AB22" i="23"/>
  <c r="O79" i="23"/>
  <c r="E45" i="23"/>
  <c r="O97" i="23"/>
  <c r="AH101" i="23"/>
  <c r="Z11" i="23"/>
  <c r="I41" i="23"/>
  <c r="B90" i="5"/>
  <c r="J83" i="23"/>
  <c r="T55" i="5"/>
  <c r="U66" i="23"/>
  <c r="C32" i="23"/>
  <c r="E28" i="23"/>
  <c r="B62" i="23"/>
  <c r="M20" i="23"/>
  <c r="J80" i="23"/>
  <c r="C64" i="23"/>
  <c r="M24" i="23"/>
  <c r="S85" i="23"/>
  <c r="P60" i="23"/>
  <c r="U59" i="23"/>
  <c r="Q81" i="23"/>
  <c r="H38" i="23"/>
  <c r="X52" i="23"/>
  <c r="Y5" i="23"/>
  <c r="C95" i="5"/>
  <c r="AD67" i="23"/>
  <c r="M9" i="23"/>
  <c r="N67" i="23"/>
  <c r="AB67" i="23"/>
  <c r="V78" i="23"/>
  <c r="AG23" i="23"/>
  <c r="AA5" i="23"/>
  <c r="D39" i="5"/>
  <c r="Q5" i="23"/>
  <c r="AE83" i="23"/>
  <c r="F57" i="23"/>
  <c r="I29" i="23"/>
  <c r="G37" i="23"/>
  <c r="B64" i="5"/>
  <c r="AH102" i="23"/>
  <c r="C20" i="23"/>
  <c r="K66" i="23"/>
  <c r="O27" i="23"/>
  <c r="J13" i="23"/>
  <c r="AD89" i="23"/>
  <c r="D41" i="5"/>
  <c r="AH69" i="23"/>
  <c r="AB96" i="23"/>
  <c r="H66" i="23"/>
  <c r="B64" i="23"/>
  <c r="C94" i="23"/>
  <c r="T64" i="23"/>
  <c r="E15" i="23"/>
  <c r="H64" i="23"/>
  <c r="AE63" i="23"/>
  <c r="H58" i="23"/>
  <c r="F71" i="5"/>
  <c r="T43" i="23"/>
  <c r="W57" i="23"/>
  <c r="L32" i="23"/>
  <c r="F18" i="23"/>
  <c r="V49" i="23"/>
  <c r="J38" i="23"/>
  <c r="H43" i="23"/>
  <c r="AC104" i="23"/>
  <c r="Z74" i="23"/>
  <c r="H49" i="23"/>
  <c r="E9" i="23"/>
  <c r="H16" i="23"/>
  <c r="W102" i="23"/>
  <c r="N8" i="23"/>
  <c r="D55" i="5"/>
  <c r="AI104" i="23"/>
  <c r="G101" i="23"/>
  <c r="J43" i="23"/>
  <c r="I67" i="23"/>
  <c r="C83" i="5"/>
  <c r="AH34" i="23"/>
  <c r="E85" i="23"/>
  <c r="AG76" i="23"/>
  <c r="B26" i="5"/>
  <c r="O30" i="23"/>
  <c r="F58" i="23"/>
  <c r="AG87" i="23"/>
  <c r="S64" i="23"/>
  <c r="C52" i="5"/>
  <c r="C95" i="23"/>
  <c r="F76" i="5"/>
  <c r="L48" i="23"/>
  <c r="Q23" i="23"/>
  <c r="V96" i="23"/>
  <c r="B38" i="23"/>
  <c r="AC78" i="23"/>
  <c r="F9" i="5"/>
  <c r="P81" i="23"/>
  <c r="AG72" i="23"/>
  <c r="L69" i="23"/>
  <c r="C75" i="23"/>
  <c r="M92" i="23"/>
  <c r="I80" i="23"/>
  <c r="O55" i="23"/>
  <c r="D90" i="5"/>
  <c r="G93" i="23"/>
  <c r="H72" i="23"/>
  <c r="C48" i="23"/>
  <c r="P43" i="23"/>
  <c r="AG21" i="23"/>
  <c r="AA78" i="23"/>
  <c r="L67" i="23"/>
  <c r="B44" i="5"/>
  <c r="F98" i="5"/>
  <c r="D49" i="23"/>
  <c r="AE84" i="23"/>
  <c r="AD18" i="23"/>
  <c r="AK78" i="23"/>
  <c r="B103" i="5"/>
  <c r="R37" i="23"/>
  <c r="B7" i="5"/>
  <c r="D23" i="23"/>
  <c r="Z29" i="23"/>
  <c r="B86" i="23"/>
  <c r="B102" i="23"/>
  <c r="H65" i="23"/>
  <c r="P65" i="23"/>
  <c r="D76" i="5"/>
  <c r="B75" i="23"/>
  <c r="AB52" i="23"/>
  <c r="P5" i="23"/>
  <c r="U35" i="23"/>
  <c r="H5" i="23"/>
  <c r="I26" i="23"/>
  <c r="H89" i="23"/>
  <c r="V79" i="23"/>
  <c r="C7" i="5"/>
  <c r="G39" i="23"/>
  <c r="G72" i="23"/>
  <c r="B21" i="23"/>
  <c r="E19" i="23"/>
  <c r="C49" i="23"/>
  <c r="AB32" i="23"/>
  <c r="F53" i="5"/>
  <c r="K77" i="23"/>
  <c r="E24" i="23"/>
  <c r="H94" i="23"/>
  <c r="T88" i="23"/>
  <c r="AI97" i="23"/>
  <c r="AF17" i="23"/>
  <c r="P56" i="23"/>
  <c r="AF84" i="23"/>
  <c r="S63" i="23"/>
  <c r="D59" i="5"/>
  <c r="D75" i="5"/>
  <c r="AF93" i="23"/>
  <c r="D31" i="23"/>
  <c r="B66" i="23"/>
  <c r="AB98" i="23"/>
  <c r="Q57" i="23"/>
  <c r="AH5" i="23"/>
  <c r="I75" i="23"/>
  <c r="B89" i="23"/>
  <c r="F21" i="5"/>
  <c r="AJ12" i="23"/>
  <c r="K91" i="23"/>
  <c r="U6" i="23"/>
  <c r="AI91" i="23"/>
  <c r="F19" i="5"/>
  <c r="AI70" i="23"/>
  <c r="Z81" i="23"/>
  <c r="C45" i="5"/>
  <c r="W73" i="23"/>
  <c r="Z82" i="23"/>
  <c r="D23" i="5"/>
  <c r="AA101" i="23"/>
  <c r="L55" i="23"/>
  <c r="AF100" i="23"/>
  <c r="G14" i="23"/>
  <c r="F101" i="5"/>
  <c r="S11" i="23"/>
  <c r="F57" i="5"/>
  <c r="H71" i="23"/>
  <c r="AB26" i="23"/>
  <c r="AJ94" i="23"/>
  <c r="D74" i="5"/>
  <c r="AF99" i="23"/>
  <c r="B91" i="5"/>
  <c r="K25" i="23"/>
  <c r="H39" i="23"/>
  <c r="AJ17" i="23"/>
  <c r="N29" i="23"/>
  <c r="AH68" i="23"/>
  <c r="F60" i="23"/>
  <c r="W96" i="23"/>
  <c r="K31" i="23"/>
  <c r="L93" i="23"/>
  <c r="Z50" i="23"/>
  <c r="K101" i="23"/>
  <c r="C25" i="23"/>
  <c r="C104" i="5"/>
  <c r="AJ23" i="23"/>
  <c r="C75" i="5"/>
  <c r="C94" i="5"/>
  <c r="K92" i="23"/>
  <c r="F93" i="5"/>
  <c r="T79" i="23"/>
  <c r="B73" i="5"/>
  <c r="AI61" i="23"/>
  <c r="G6" i="23"/>
  <c r="V87" i="23"/>
  <c r="X51" i="23"/>
  <c r="M40" i="23"/>
  <c r="C67" i="23"/>
  <c r="B47" i="23"/>
  <c r="F94" i="23"/>
  <c r="S89" i="23"/>
  <c r="H100" i="23"/>
  <c r="O68" i="23"/>
  <c r="X47" i="23"/>
  <c r="B84" i="5"/>
  <c r="L59" i="23"/>
  <c r="H19" i="23"/>
  <c r="O95" i="23"/>
  <c r="B45" i="5"/>
  <c r="B94" i="23"/>
  <c r="D80" i="5"/>
  <c r="W37" i="23"/>
  <c r="H11" i="23"/>
  <c r="U90" i="23"/>
  <c r="D84" i="5"/>
  <c r="R11" i="23"/>
  <c r="Z88" i="23"/>
  <c r="AJ63" i="23"/>
  <c r="K87" i="23"/>
  <c r="AG58" i="23"/>
  <c r="J59" i="23"/>
  <c r="O98" i="23"/>
  <c r="AE62" i="23"/>
  <c r="R67" i="23"/>
  <c r="C20" i="5"/>
  <c r="H102" i="23"/>
  <c r="Z101" i="23"/>
  <c r="B51" i="23"/>
  <c r="C88" i="23"/>
  <c r="K94" i="23"/>
  <c r="W69" i="23"/>
  <c r="C12" i="23"/>
  <c r="AH93" i="23"/>
  <c r="N47" i="23"/>
  <c r="AK27" i="23"/>
  <c r="C51" i="5"/>
  <c r="AF95" i="23"/>
  <c r="F62" i="5"/>
  <c r="F27" i="5"/>
  <c r="C104" i="23"/>
  <c r="X65" i="23"/>
  <c r="AH21" i="23"/>
  <c r="U69" i="5"/>
  <c r="T63" i="5"/>
  <c r="H25" i="5"/>
  <c r="AD21" i="23"/>
  <c r="W20" i="23"/>
  <c r="W87" i="5"/>
  <c r="T6" i="5"/>
  <c r="T16" i="23"/>
  <c r="AK54" i="23"/>
  <c r="N93" i="5"/>
  <c r="M62" i="5"/>
  <c r="O12" i="23"/>
  <c r="Q69" i="5"/>
  <c r="M75" i="5"/>
  <c r="P43" i="5"/>
  <c r="W76" i="23"/>
  <c r="T44" i="23"/>
  <c r="I55" i="23"/>
  <c r="Y88" i="23"/>
  <c r="Q51" i="23"/>
  <c r="X101" i="23"/>
  <c r="D29" i="23"/>
  <c r="AD9" i="23"/>
  <c r="E53" i="23"/>
  <c r="AB11" i="23"/>
  <c r="Y80" i="23"/>
  <c r="AB15" i="23"/>
  <c r="V63" i="23"/>
  <c r="O20" i="5"/>
  <c r="X72" i="23"/>
  <c r="AG102" i="23"/>
  <c r="F12" i="23"/>
  <c r="U72" i="23"/>
  <c r="AJ10" i="23"/>
  <c r="N58" i="23"/>
  <c r="Z55" i="23"/>
  <c r="E95" i="5"/>
  <c r="U32" i="23"/>
  <c r="AD51" i="23"/>
  <c r="S100" i="23"/>
  <c r="V51" i="23"/>
  <c r="N36" i="23"/>
  <c r="AB54" i="23"/>
  <c r="AD77" i="23"/>
  <c r="L52" i="23"/>
  <c r="O5" i="23"/>
  <c r="AJ6" i="23"/>
  <c r="E6" i="23"/>
  <c r="X92" i="23"/>
  <c r="D88" i="5"/>
  <c r="D10" i="23"/>
  <c r="O66" i="23"/>
  <c r="D25" i="23"/>
  <c r="M58" i="23"/>
  <c r="AA22" i="23"/>
  <c r="D95" i="5"/>
  <c r="F17" i="23"/>
  <c r="N26" i="23"/>
  <c r="Y57" i="23"/>
  <c r="AD62" i="23"/>
  <c r="K45" i="23"/>
  <c r="N104" i="5"/>
  <c r="M83" i="23"/>
  <c r="W68" i="23"/>
  <c r="X98" i="23"/>
  <c r="AD69" i="23"/>
  <c r="X97" i="23"/>
  <c r="AJ80" i="23"/>
  <c r="M39" i="23"/>
  <c r="V72" i="23"/>
  <c r="I99" i="23"/>
  <c r="D93" i="5"/>
  <c r="AI39" i="23"/>
  <c r="J71" i="23"/>
  <c r="AE86" i="23"/>
  <c r="O96" i="23"/>
  <c r="N33" i="23"/>
  <c r="AK94" i="23"/>
  <c r="U40" i="23"/>
  <c r="AH53" i="23"/>
  <c r="I92" i="23"/>
  <c r="C97" i="23"/>
  <c r="J82" i="23"/>
  <c r="AD48" i="23"/>
  <c r="N42" i="5"/>
  <c r="AI90" i="23"/>
  <c r="X32" i="23"/>
  <c r="B99" i="5"/>
  <c r="AD40" i="23"/>
  <c r="X21" i="23"/>
  <c r="AH20" i="23"/>
  <c r="Z34" i="23"/>
  <c r="AG30" i="23"/>
  <c r="B97" i="5"/>
  <c r="B73" i="23"/>
  <c r="S70" i="23"/>
  <c r="T98" i="23"/>
  <c r="AB39" i="23"/>
  <c r="AE45" i="23"/>
  <c r="N68" i="23"/>
  <c r="T82" i="23"/>
  <c r="AJ69" i="23"/>
  <c r="U80" i="23"/>
  <c r="K19" i="23"/>
  <c r="F9" i="23"/>
  <c r="F7" i="23"/>
  <c r="B61" i="5"/>
  <c r="T77" i="23"/>
  <c r="Q75" i="23"/>
  <c r="W103" i="23"/>
  <c r="AI95" i="23"/>
  <c r="N74" i="23"/>
  <c r="B74" i="5"/>
  <c r="C76" i="5"/>
  <c r="I104" i="23"/>
  <c r="AH89" i="23"/>
  <c r="AG12" i="23"/>
  <c r="C43" i="5"/>
  <c r="H68" i="23"/>
  <c r="AC56" i="23"/>
  <c r="AF29" i="23"/>
  <c r="AG35" i="23"/>
  <c r="F99" i="5"/>
  <c r="B37" i="23"/>
  <c r="F44" i="23"/>
  <c r="B79" i="5"/>
  <c r="C87" i="5"/>
  <c r="H12" i="23"/>
  <c r="I66" i="23"/>
  <c r="T10" i="23"/>
  <c r="AI99" i="23"/>
  <c r="D98" i="23"/>
  <c r="X56" i="23"/>
  <c r="AK19" i="23"/>
  <c r="U43" i="23"/>
  <c r="B94" i="5"/>
  <c r="K72" i="23"/>
  <c r="D52" i="5"/>
  <c r="F104" i="5"/>
  <c r="L73" i="23"/>
  <c r="N85" i="23"/>
  <c r="S57" i="23"/>
  <c r="B69" i="5"/>
  <c r="H40" i="23"/>
  <c r="W92" i="23"/>
  <c r="V99" i="23"/>
  <c r="AF68" i="23"/>
  <c r="Y55" i="23"/>
  <c r="F69" i="23"/>
  <c r="W6" i="23"/>
  <c r="N18" i="23"/>
  <c r="AB82" i="23"/>
  <c r="AK72" i="23"/>
  <c r="T63" i="23"/>
  <c r="O5" i="5"/>
  <c r="R103" i="23"/>
  <c r="B47" i="5"/>
  <c r="K88" i="23"/>
  <c r="I33" i="23"/>
  <c r="F28" i="5"/>
  <c r="B11" i="23"/>
  <c r="D70" i="23"/>
  <c r="F92" i="23"/>
  <c r="F39" i="5"/>
  <c r="D89" i="5"/>
  <c r="T83" i="23"/>
  <c r="D16" i="5"/>
  <c r="B41" i="23"/>
  <c r="J79" i="23"/>
  <c r="D58" i="5"/>
  <c r="X10" i="23"/>
  <c r="T84" i="23"/>
  <c r="Z96" i="23"/>
  <c r="M22" i="23"/>
  <c r="L63" i="23"/>
  <c r="D28" i="23"/>
  <c r="F20" i="5"/>
  <c r="K28" i="23"/>
  <c r="N99" i="23"/>
  <c r="I86" i="23"/>
  <c r="AC51" i="23"/>
  <c r="E86" i="23"/>
  <c r="V73" i="23"/>
  <c r="F82" i="5"/>
  <c r="F38" i="5"/>
  <c r="AF103" i="23"/>
  <c r="D50" i="5"/>
  <c r="D71" i="23"/>
  <c r="H79" i="23"/>
  <c r="AD83" i="23"/>
  <c r="X43" i="23"/>
  <c r="G71" i="23"/>
  <c r="D8" i="23"/>
  <c r="I24" i="23"/>
  <c r="AC90" i="23"/>
  <c r="S48" i="23"/>
  <c r="AG24" i="23"/>
  <c r="N98" i="23"/>
  <c r="J54" i="23"/>
  <c r="B14" i="23"/>
  <c r="C27" i="23"/>
  <c r="AC68" i="23"/>
  <c r="L72" i="23"/>
  <c r="AJ64" i="23"/>
  <c r="AB14" i="23"/>
  <c r="H67" i="23"/>
  <c r="K89" i="23"/>
  <c r="AK63" i="23"/>
  <c r="AJ24" i="23"/>
  <c r="M102" i="23"/>
  <c r="E32" i="23"/>
  <c r="AF22" i="23"/>
  <c r="G68" i="23"/>
  <c r="F45" i="23"/>
  <c r="H33" i="23"/>
  <c r="AG88" i="23"/>
  <c r="C98" i="23"/>
  <c r="J44" i="23"/>
  <c r="F64" i="5"/>
  <c r="D54" i="5"/>
  <c r="AG22" i="23"/>
  <c r="C21" i="5"/>
  <c r="Q96" i="23"/>
  <c r="E81" i="23"/>
  <c r="Q45" i="23"/>
  <c r="O18" i="23"/>
  <c r="AH66" i="23"/>
  <c r="R78" i="23"/>
  <c r="C79" i="5"/>
  <c r="D11" i="5"/>
  <c r="P86" i="23"/>
  <c r="G33" i="23"/>
  <c r="F49" i="23"/>
  <c r="X73" i="23"/>
  <c r="G69" i="23"/>
  <c r="C84" i="23"/>
  <c r="C10" i="23"/>
  <c r="AK89" i="23"/>
  <c r="D21" i="5"/>
  <c r="E92" i="23"/>
  <c r="AB73" i="23"/>
  <c r="E48" i="23"/>
  <c r="Q21" i="23"/>
  <c r="J40" i="23"/>
  <c r="K74" i="23"/>
  <c r="AB56" i="23"/>
  <c r="Y85" i="23"/>
  <c r="I27" i="23"/>
  <c r="V98" i="23"/>
  <c r="AK91" i="23"/>
  <c r="D83" i="5"/>
  <c r="Z94" i="23"/>
  <c r="B8" i="23"/>
  <c r="AI73" i="23"/>
  <c r="F97" i="5"/>
  <c r="F95" i="5"/>
  <c r="J28" i="23"/>
  <c r="AE95" i="23"/>
  <c r="Q9" i="23"/>
  <c r="F11" i="5"/>
  <c r="E55" i="23"/>
  <c r="B78" i="5"/>
  <c r="F71" i="23"/>
  <c r="I36" i="23"/>
  <c r="D97" i="5"/>
  <c r="H23" i="23"/>
  <c r="W32" i="23"/>
  <c r="Q69" i="23"/>
  <c r="K44" i="23"/>
  <c r="J92" i="23"/>
  <c r="S90" i="23"/>
  <c r="F88" i="5"/>
  <c r="B71" i="5"/>
  <c r="B56" i="23"/>
  <c r="C36" i="5"/>
  <c r="AD72" i="23"/>
  <c r="Q31" i="23"/>
  <c r="W53" i="23"/>
  <c r="AI103" i="23"/>
  <c r="F45" i="5"/>
  <c r="D82" i="23"/>
  <c r="B76" i="5"/>
  <c r="C65" i="5"/>
  <c r="U94" i="23"/>
  <c r="K8" i="23"/>
  <c r="R5" i="23"/>
  <c r="F63" i="5"/>
  <c r="AD5" i="23"/>
  <c r="G70" i="23"/>
  <c r="O52" i="23"/>
  <c r="C78" i="5"/>
  <c r="D47" i="5"/>
  <c r="L65" i="23"/>
  <c r="G79" i="23"/>
  <c r="R73" i="23"/>
  <c r="C34" i="5"/>
  <c r="M13" i="23"/>
  <c r="AG43" i="23"/>
  <c r="B28" i="23"/>
  <c r="N25" i="23"/>
  <c r="C101" i="23"/>
  <c r="G94" i="23"/>
  <c r="F17" i="5"/>
  <c r="E41" i="23"/>
  <c r="Q93" i="23"/>
  <c r="B85" i="23"/>
  <c r="E29" i="23"/>
  <c r="D27" i="23"/>
  <c r="AC88" i="23"/>
  <c r="AB72" i="23"/>
  <c r="AI41" i="23"/>
  <c r="AJ41" i="23"/>
  <c r="V51" i="5"/>
  <c r="S96" i="5"/>
  <c r="AK64" i="23"/>
  <c r="P15" i="5"/>
  <c r="T46" i="23"/>
  <c r="E36" i="5"/>
  <c r="N13" i="5"/>
  <c r="AA17" i="23"/>
  <c r="Q99" i="5"/>
  <c r="AK60" i="23"/>
  <c r="M9" i="5"/>
  <c r="AE78" i="23"/>
  <c r="G93" i="5"/>
  <c r="W41" i="5"/>
  <c r="R103" i="5"/>
  <c r="AD81" i="23"/>
  <c r="P87" i="23"/>
  <c r="Z15" i="23"/>
  <c r="C99" i="23"/>
  <c r="P98" i="23"/>
  <c r="O21" i="23"/>
  <c r="AA59" i="23"/>
  <c r="R27" i="5"/>
  <c r="X17" i="23"/>
  <c r="O13" i="23"/>
  <c r="AJ96" i="23"/>
  <c r="AG42" i="23"/>
  <c r="C55" i="23"/>
  <c r="AC15" i="23"/>
  <c r="J39" i="23"/>
  <c r="S22" i="23"/>
  <c r="Z103" i="23"/>
  <c r="V103" i="23"/>
  <c r="O46" i="23"/>
  <c r="R23" i="23"/>
  <c r="AD100" i="23"/>
  <c r="U89" i="5"/>
  <c r="N52" i="23"/>
  <c r="I87" i="23"/>
  <c r="AI7" i="23"/>
  <c r="M53" i="23"/>
  <c r="AF102" i="23"/>
  <c r="C34" i="23"/>
  <c r="K75" i="23"/>
  <c r="J37" i="23"/>
  <c r="F56" i="5"/>
  <c r="O94" i="23"/>
  <c r="AB27" i="23"/>
  <c r="D34" i="23"/>
  <c r="AH47" i="23"/>
  <c r="AH11" i="23"/>
  <c r="Y101" i="23"/>
  <c r="AC57" i="23"/>
  <c r="AI58" i="23"/>
  <c r="K76" i="23"/>
  <c r="D5" i="5"/>
  <c r="AG39" i="23"/>
  <c r="AK99" i="23"/>
  <c r="H97" i="23"/>
  <c r="T55" i="23"/>
  <c r="H84" i="23"/>
  <c r="AK58" i="23"/>
  <c r="U63" i="23"/>
  <c r="D57" i="23"/>
  <c r="L50" i="23"/>
  <c r="F47" i="5"/>
  <c r="AJ81" i="23"/>
  <c r="D94" i="23"/>
  <c r="B42" i="23"/>
  <c r="C80" i="23"/>
  <c r="AE104" i="23"/>
  <c r="AJ91" i="23"/>
  <c r="AC101" i="23"/>
  <c r="AG26" i="23"/>
  <c r="AA49" i="23"/>
  <c r="C15" i="23"/>
  <c r="O69" i="23"/>
  <c r="V55" i="23"/>
  <c r="K29" i="23"/>
  <c r="P20" i="23"/>
  <c r="O87" i="23"/>
  <c r="Y13" i="23"/>
  <c r="AG64" i="23"/>
  <c r="P6" i="23"/>
  <c r="U25" i="23"/>
  <c r="J33" i="23"/>
  <c r="O19" i="23"/>
  <c r="AD84" i="23"/>
  <c r="O83" i="23"/>
  <c r="E50" i="23"/>
  <c r="N93" i="23"/>
  <c r="G99" i="23"/>
  <c r="AH51" i="23"/>
  <c r="O90" i="23"/>
  <c r="W27" i="23"/>
  <c r="AD75" i="23"/>
  <c r="AJ102" i="23"/>
  <c r="F70" i="23"/>
  <c r="P93" i="23"/>
  <c r="AI67" i="23"/>
  <c r="L70" i="23"/>
  <c r="AJ75" i="23"/>
  <c r="R95" i="23"/>
  <c r="W71" i="23"/>
  <c r="R81" i="23"/>
  <c r="H46" i="23"/>
  <c r="T9" i="23"/>
  <c r="C43" i="23"/>
  <c r="G88" i="23"/>
  <c r="H103" i="23"/>
  <c r="D67" i="5"/>
  <c r="P25" i="23"/>
  <c r="Y97" i="23"/>
  <c r="AJ42" i="23"/>
  <c r="O7" i="23"/>
  <c r="S99" i="23"/>
  <c r="F86" i="5"/>
  <c r="R59" i="23"/>
  <c r="AA9" i="23"/>
  <c r="Q59" i="23"/>
  <c r="I52" i="23"/>
  <c r="Q34" i="23"/>
  <c r="Y73" i="23"/>
  <c r="C38" i="5"/>
  <c r="Z32" i="23"/>
  <c r="K58" i="23"/>
  <c r="F36" i="23"/>
  <c r="AA56" i="23"/>
  <c r="F65" i="5"/>
  <c r="P45" i="23"/>
  <c r="Q95" i="23"/>
  <c r="F49" i="5"/>
  <c r="M65" i="23"/>
  <c r="J101" i="23"/>
  <c r="AE5" i="23"/>
  <c r="B25" i="5"/>
  <c r="D32" i="5"/>
  <c r="C57" i="5"/>
  <c r="T73" i="23"/>
  <c r="R54" i="23"/>
  <c r="C49" i="5"/>
  <c r="D65" i="23"/>
  <c r="C69" i="23"/>
  <c r="AC17" i="23"/>
  <c r="AA67" i="23"/>
  <c r="I38" i="23"/>
  <c r="J7" i="23"/>
  <c r="V5" i="5"/>
  <c r="D103" i="5"/>
  <c r="F84" i="5"/>
  <c r="F80" i="23"/>
  <c r="G85" i="23"/>
  <c r="C5" i="23"/>
  <c r="J81" i="23"/>
  <c r="O10" i="23"/>
  <c r="E59" i="23"/>
  <c r="AI6" i="23"/>
  <c r="M70" i="23"/>
  <c r="Z42" i="23"/>
  <c r="U98" i="23"/>
  <c r="V52" i="23"/>
  <c r="C70" i="23"/>
  <c r="F35" i="5"/>
  <c r="B16" i="5"/>
  <c r="I13" i="23"/>
  <c r="J75" i="23"/>
  <c r="F85" i="5"/>
  <c r="P84" i="23"/>
  <c r="C101" i="5"/>
  <c r="N83" i="23"/>
  <c r="F104" i="23"/>
  <c r="G76" i="23"/>
  <c r="S25" i="23"/>
  <c r="X5" i="23"/>
  <c r="N64" i="23"/>
  <c r="W5" i="23"/>
  <c r="AK7" i="23"/>
  <c r="C71" i="5"/>
  <c r="F83" i="5"/>
  <c r="G92" i="23"/>
  <c r="C44" i="5"/>
  <c r="C11" i="5"/>
  <c r="F31" i="23"/>
  <c r="N69" i="23"/>
  <c r="D80" i="23"/>
  <c r="Y76" i="23"/>
  <c r="AG47" i="23"/>
  <c r="K93" i="23"/>
  <c r="B82" i="23"/>
  <c r="C93" i="23"/>
  <c r="Q64" i="23"/>
  <c r="V81" i="23"/>
  <c r="J42" i="23"/>
  <c r="AE38" i="23"/>
  <c r="J69" i="23"/>
  <c r="K48" i="23"/>
  <c r="G32" i="23"/>
  <c r="Y21" i="23"/>
  <c r="F82" i="23"/>
  <c r="V26" i="23"/>
  <c r="O54" i="23"/>
  <c r="Q11" i="23"/>
  <c r="P67" i="23"/>
  <c r="B50" i="23"/>
  <c r="M16" i="23"/>
  <c r="F46" i="5"/>
  <c r="S51" i="23"/>
  <c r="T89" i="23"/>
  <c r="F69" i="5"/>
  <c r="H73" i="23"/>
  <c r="D62" i="5"/>
  <c r="R56" i="23"/>
  <c r="J14" i="23"/>
  <c r="L19" i="23"/>
  <c r="I42" i="23"/>
  <c r="E34" i="23"/>
  <c r="C10" i="5"/>
  <c r="L38" i="23"/>
  <c r="H10" i="23"/>
  <c r="G47" i="23"/>
  <c r="C81" i="23"/>
  <c r="O36" i="23"/>
  <c r="S72" i="23"/>
  <c r="AE9" i="23"/>
  <c r="R58" i="23"/>
  <c r="H51" i="23"/>
  <c r="W44" i="23"/>
  <c r="AD44" i="23"/>
  <c r="AI89" i="23"/>
  <c r="D13" i="5"/>
  <c r="D29" i="5"/>
  <c r="D17" i="5"/>
  <c r="T81" i="23"/>
  <c r="M99" i="23"/>
  <c r="L88" i="23"/>
  <c r="K63" i="23"/>
  <c r="W31" i="23"/>
  <c r="AK84" i="23"/>
  <c r="K32" i="23"/>
  <c r="B48" i="23"/>
  <c r="U38" i="23"/>
  <c r="E43" i="23"/>
  <c r="L18" i="23"/>
  <c r="H30" i="23"/>
  <c r="AE25" i="23"/>
  <c r="K41" i="23"/>
  <c r="B65" i="23"/>
  <c r="AA7" i="23"/>
  <c r="B29" i="23"/>
  <c r="AJ58" i="23"/>
  <c r="C8" i="5"/>
  <c r="P17" i="23"/>
  <c r="I64" i="23"/>
  <c r="AK10" i="23"/>
  <c r="C60" i="23"/>
  <c r="I85" i="23"/>
  <c r="F103" i="5"/>
  <c r="D87" i="5"/>
  <c r="C96" i="5"/>
  <c r="F96" i="23"/>
  <c r="D45" i="5"/>
  <c r="B61" i="23"/>
  <c r="L34" i="23"/>
  <c r="Y67" i="23"/>
  <c r="G59" i="23"/>
  <c r="R43" i="23"/>
  <c r="F100" i="5"/>
  <c r="C17" i="5"/>
  <c r="L62" i="23"/>
  <c r="C85" i="23"/>
  <c r="D7" i="5"/>
  <c r="H34" i="23"/>
  <c r="AH32" i="23"/>
  <c r="S35" i="23"/>
  <c r="AG55" i="23"/>
  <c r="J102" i="23"/>
  <c r="L83" i="23"/>
  <c r="Y25" i="23"/>
  <c r="K84" i="23"/>
  <c r="H47" i="23"/>
  <c r="Q39" i="23"/>
  <c r="D32" i="23"/>
  <c r="B54" i="23"/>
  <c r="C91" i="23"/>
  <c r="B7" i="23"/>
  <c r="F61" i="23"/>
  <c r="AK16" i="23"/>
  <c r="AI32" i="23"/>
  <c r="D86" i="5"/>
  <c r="AC18" i="23"/>
  <c r="J97" i="23"/>
  <c r="B96" i="23"/>
  <c r="H22" i="23"/>
  <c r="H35" i="23"/>
  <c r="D99" i="23"/>
  <c r="I100" i="23"/>
  <c r="C53" i="5"/>
  <c r="AA100" i="23"/>
  <c r="AC97" i="23"/>
  <c r="L91" i="23"/>
  <c r="M62" i="23"/>
  <c r="S62" i="23"/>
  <c r="D92" i="23"/>
  <c r="C99" i="5"/>
  <c r="B88" i="5"/>
  <c r="E8" i="23"/>
  <c r="B90" i="23"/>
  <c r="O61" i="23"/>
  <c r="D59" i="23"/>
  <c r="T17" i="23"/>
  <c r="K39" i="23"/>
  <c r="F10" i="23"/>
  <c r="AM59" i="23" l="1"/>
  <c r="AN8" i="23"/>
  <c r="AM92" i="23"/>
  <c r="AP100" i="23"/>
  <c r="AM99" i="23"/>
  <c r="AL91" i="23"/>
  <c r="AM32" i="23"/>
  <c r="AL85" i="23"/>
  <c r="AO59" i="23"/>
  <c r="AP85" i="23"/>
  <c r="AL60" i="23"/>
  <c r="AP64" i="23"/>
  <c r="AN43" i="23"/>
  <c r="AL81" i="23"/>
  <c r="AO47" i="23"/>
  <c r="AN34" i="23"/>
  <c r="AP42" i="23"/>
  <c r="AO32" i="23"/>
  <c r="AL93" i="23"/>
  <c r="AM80" i="23"/>
  <c r="AO92" i="23"/>
  <c r="W4" i="23"/>
  <c r="X4" i="23"/>
  <c r="AO76" i="23"/>
  <c r="AP13" i="23"/>
  <c r="AL70" i="23"/>
  <c r="AN59" i="23"/>
  <c r="AL5" i="23"/>
  <c r="C4" i="23"/>
  <c r="AO85" i="23"/>
  <c r="V4" i="5"/>
  <c r="AP38" i="23"/>
  <c r="AL69" i="23"/>
  <c r="AM65" i="23"/>
  <c r="AE4" i="23"/>
  <c r="AP52" i="23"/>
  <c r="AO88" i="23"/>
  <c r="AL43" i="23"/>
  <c r="AO99" i="23"/>
  <c r="AN50" i="23"/>
  <c r="AL15" i="23"/>
  <c r="AL80" i="23"/>
  <c r="AM94" i="23"/>
  <c r="AM57" i="23"/>
  <c r="AM34" i="23"/>
  <c r="AL34" i="23"/>
  <c r="AP87" i="23"/>
  <c r="AL55" i="23"/>
  <c r="AL99" i="23"/>
  <c r="AM27" i="23"/>
  <c r="AN29" i="23"/>
  <c r="AN41" i="23"/>
  <c r="AO94" i="23"/>
  <c r="AL101" i="23"/>
  <c r="AO79" i="23"/>
  <c r="AO70" i="23"/>
  <c r="AD4" i="23"/>
  <c r="R4" i="23"/>
  <c r="AM82" i="23"/>
  <c r="AP36" i="23"/>
  <c r="AN55" i="23"/>
  <c r="AP27" i="23"/>
  <c r="AN48" i="23"/>
  <c r="AN92" i="23"/>
  <c r="AL10" i="23"/>
  <c r="AL84" i="23"/>
  <c r="AO69" i="23"/>
  <c r="AO33" i="23"/>
  <c r="AN81" i="23"/>
  <c r="AL98" i="23"/>
  <c r="AO68" i="23"/>
  <c r="AN32" i="23"/>
  <c r="AL27" i="23"/>
  <c r="AP24" i="23"/>
  <c r="AM8" i="23"/>
  <c r="AO71" i="23"/>
  <c r="AM71" i="23"/>
  <c r="AN86" i="23"/>
  <c r="AP86" i="23"/>
  <c r="AM28" i="23"/>
  <c r="AM70" i="23"/>
  <c r="AP33" i="23"/>
  <c r="AM98" i="23"/>
  <c r="AP66" i="23"/>
  <c r="AP104" i="23"/>
  <c r="AL97" i="23"/>
  <c r="AP92" i="23"/>
  <c r="AP99" i="23"/>
  <c r="AM25" i="23"/>
  <c r="AM10" i="23"/>
  <c r="AN6" i="23"/>
  <c r="O4" i="23"/>
  <c r="AN53" i="23"/>
  <c r="AM29" i="23"/>
  <c r="AP55" i="23"/>
  <c r="I25" i="5"/>
  <c r="J25" i="5"/>
  <c r="AL104" i="23"/>
  <c r="AL12" i="23"/>
  <c r="AL88" i="23"/>
  <c r="AL67" i="23"/>
  <c r="AO6" i="23"/>
  <c r="AL25" i="23"/>
  <c r="AO14" i="23"/>
  <c r="AP75" i="23"/>
  <c r="AH4" i="23"/>
  <c r="AM31" i="23"/>
  <c r="AN24" i="23"/>
  <c r="AL49" i="23"/>
  <c r="AN19" i="23"/>
  <c r="AO72" i="23"/>
  <c r="AO39" i="23"/>
  <c r="AP26" i="23"/>
  <c r="H4" i="23"/>
  <c r="P4" i="23"/>
  <c r="AM23" i="23"/>
  <c r="AM49" i="23"/>
  <c r="AL48" i="23"/>
  <c r="AO93" i="23"/>
  <c r="AP80" i="23"/>
  <c r="AL75" i="23"/>
  <c r="AL95" i="23"/>
  <c r="AN85" i="23"/>
  <c r="AP67" i="23"/>
  <c r="AO101" i="23"/>
  <c r="AN9" i="23"/>
  <c r="AN15" i="23"/>
  <c r="AL94" i="23"/>
  <c r="AL20" i="23"/>
  <c r="AO37" i="23"/>
  <c r="AP29" i="23"/>
  <c r="Q4" i="23"/>
  <c r="AA4" i="23"/>
  <c r="Y4" i="23"/>
  <c r="AL64" i="23"/>
  <c r="AN28" i="23"/>
  <c r="AL32" i="23"/>
  <c r="AP41" i="23"/>
  <c r="AN45" i="23"/>
  <c r="AP37" i="23"/>
  <c r="AN87" i="23"/>
  <c r="AM72" i="23"/>
  <c r="AN35" i="23"/>
  <c r="AP23" i="23"/>
  <c r="AN91" i="23"/>
  <c r="AL82" i="23"/>
  <c r="AO41" i="23"/>
  <c r="AN64" i="23"/>
  <c r="AL11" i="23"/>
  <c r="AN17" i="23"/>
  <c r="AO51" i="23"/>
  <c r="AM9" i="23"/>
  <c r="AL18" i="23"/>
  <c r="AN33" i="23"/>
  <c r="AL61" i="23"/>
  <c r="AG4" i="23"/>
  <c r="D4" i="23"/>
  <c r="AM5" i="23"/>
  <c r="AP51" i="23"/>
  <c r="AO49" i="23"/>
  <c r="AM53" i="23"/>
  <c r="AO8" i="23"/>
  <c r="AL62" i="23"/>
  <c r="AN26" i="23"/>
  <c r="AN98" i="23"/>
  <c r="AO43" i="23"/>
  <c r="AM14" i="23"/>
  <c r="L4" i="23"/>
  <c r="AL19" i="23"/>
  <c r="AM89" i="23"/>
  <c r="AN84" i="23"/>
  <c r="I4" i="23"/>
  <c r="AP5" i="23"/>
  <c r="AO95" i="23"/>
  <c r="Z4" i="23"/>
  <c r="AN37" i="23"/>
  <c r="AP60" i="23"/>
  <c r="AM26" i="23"/>
  <c r="AN79" i="23"/>
  <c r="AN21" i="23"/>
  <c r="AN100" i="23"/>
  <c r="AM48" i="23"/>
  <c r="AN66" i="23"/>
  <c r="AO38" i="23"/>
  <c r="AL14" i="23"/>
  <c r="AO11" i="23"/>
  <c r="AO58" i="23"/>
  <c r="AO77" i="23"/>
  <c r="AN47" i="23"/>
  <c r="AM66" i="23"/>
  <c r="AP49" i="23"/>
  <c r="AM87" i="23"/>
  <c r="T4" i="23"/>
  <c r="E4" i="23"/>
  <c r="AN5" i="23"/>
  <c r="AN95" i="23"/>
  <c r="AO63" i="23"/>
  <c r="AM81" i="23"/>
  <c r="J79" i="5"/>
  <c r="I79" i="5"/>
  <c r="AM12" i="23"/>
  <c r="I39" i="5"/>
  <c r="J39" i="5"/>
  <c r="AM21" i="23"/>
  <c r="I22" i="5"/>
  <c r="J22" i="5"/>
  <c r="AP48" i="23"/>
  <c r="AP91" i="23"/>
  <c r="AP102" i="23"/>
  <c r="AP84" i="23"/>
  <c r="AI4" i="23"/>
  <c r="AP32" i="23"/>
  <c r="AM75" i="23"/>
  <c r="AO22" i="23"/>
  <c r="AP72" i="23"/>
  <c r="AM45" i="23"/>
  <c r="AL22" i="23"/>
  <c r="AO56" i="23"/>
  <c r="AO90" i="23"/>
  <c r="U4" i="5"/>
  <c r="AL78" i="23"/>
  <c r="AP69" i="23"/>
  <c r="AN22" i="23"/>
  <c r="AL52" i="23"/>
  <c r="AO40" i="23"/>
  <c r="AP11" i="23"/>
  <c r="AN52" i="23"/>
  <c r="AL103" i="23"/>
  <c r="S4" i="23"/>
  <c r="AN75" i="23"/>
  <c r="AO87" i="23"/>
  <c r="AL24" i="23"/>
  <c r="AO25" i="23"/>
  <c r="AN96" i="23"/>
  <c r="AO64" i="23"/>
  <c r="AO83" i="23"/>
  <c r="AM18" i="23"/>
  <c r="AN83" i="23"/>
  <c r="AO16" i="23"/>
  <c r="AL47" i="23"/>
  <c r="AO48" i="23"/>
  <c r="AM68" i="23"/>
  <c r="AL8" i="23"/>
  <c r="AL35" i="23"/>
  <c r="AL21" i="23"/>
  <c r="AO50" i="23"/>
  <c r="AO104" i="23"/>
  <c r="AL36" i="23"/>
  <c r="AM35" i="23"/>
  <c r="AM62" i="23"/>
  <c r="AL33" i="23"/>
  <c r="T4" i="5"/>
  <c r="AN76" i="23"/>
  <c r="AM47" i="23"/>
  <c r="AL76" i="23"/>
  <c r="AP44" i="23"/>
  <c r="AM73" i="23"/>
  <c r="AN18" i="23"/>
  <c r="AN103" i="23"/>
  <c r="AL102" i="23"/>
  <c r="AM46" i="23"/>
  <c r="AB4" i="23"/>
  <c r="AM22" i="23"/>
  <c r="AP6" i="23"/>
  <c r="AL45" i="23"/>
  <c r="AL53" i="23"/>
  <c r="AP50" i="23"/>
  <c r="AO26" i="23"/>
  <c r="AP28" i="23"/>
  <c r="AM100" i="23"/>
  <c r="AP18" i="23"/>
  <c r="AM42" i="23"/>
  <c r="J18" i="5"/>
  <c r="I18" i="5"/>
  <c r="AO24" i="23"/>
  <c r="AO81" i="23"/>
  <c r="AO100" i="23"/>
  <c r="AN31" i="23"/>
  <c r="AP63" i="23"/>
  <c r="AN10" i="23"/>
  <c r="AP15" i="23"/>
  <c r="AP43" i="23"/>
  <c r="AN90" i="23"/>
  <c r="AM97" i="23"/>
  <c r="AP90" i="23"/>
  <c r="AN68" i="23"/>
  <c r="AO53" i="23"/>
  <c r="AP65" i="23"/>
  <c r="M4" i="23"/>
  <c r="AM36" i="23"/>
  <c r="AO61" i="23"/>
  <c r="AP45" i="23"/>
  <c r="AL56" i="23"/>
  <c r="AM19" i="23"/>
  <c r="AL7" i="23"/>
  <c r="AO19" i="23"/>
  <c r="AM11" i="23"/>
  <c r="AO60" i="23"/>
  <c r="AO89" i="23"/>
  <c r="AF4" i="23"/>
  <c r="AP22" i="23"/>
  <c r="F4" i="5"/>
  <c r="AP9" i="23"/>
  <c r="AN72" i="23"/>
  <c r="AP31" i="23"/>
  <c r="AP34" i="23"/>
  <c r="AN65" i="23"/>
  <c r="AO67" i="23"/>
  <c r="AM55" i="23"/>
  <c r="AN104" i="23"/>
  <c r="AN27" i="23"/>
  <c r="AP46" i="23"/>
  <c r="AM51" i="23"/>
  <c r="AN67" i="23"/>
  <c r="AN101" i="23"/>
  <c r="AO30" i="23"/>
  <c r="AM16" i="23"/>
  <c r="AO75" i="23"/>
  <c r="AM30" i="23"/>
  <c r="AL89" i="23"/>
  <c r="AM20" i="23"/>
  <c r="AO9" i="23"/>
  <c r="AN42" i="23"/>
  <c r="AP14" i="23"/>
  <c r="AM38" i="23"/>
  <c r="AM33" i="23"/>
  <c r="AM7" i="23"/>
  <c r="AN54" i="23"/>
  <c r="AO91" i="23"/>
  <c r="AL28" i="23"/>
  <c r="AN51" i="23"/>
  <c r="AL31" i="23"/>
  <c r="AO73" i="23"/>
  <c r="AL26" i="23"/>
  <c r="AO66" i="23"/>
  <c r="AN97" i="23"/>
  <c r="AL46" i="23"/>
  <c r="AO21" i="23"/>
  <c r="AP89" i="23"/>
  <c r="AM54" i="23"/>
  <c r="AO86" i="23"/>
  <c r="AP95" i="23"/>
  <c r="AN70" i="23"/>
  <c r="AO34" i="23"/>
  <c r="AO103" i="23"/>
  <c r="AL54" i="23"/>
  <c r="AL42" i="23"/>
  <c r="AM61" i="23"/>
  <c r="AN82" i="23"/>
  <c r="AM52" i="23"/>
  <c r="J60" i="5"/>
  <c r="I60" i="5"/>
  <c r="AP82" i="23"/>
  <c r="AJ4" i="23"/>
  <c r="J73" i="5"/>
  <c r="I73" i="5"/>
  <c r="I94" i="5"/>
  <c r="J94" i="5"/>
  <c r="AP20" i="23"/>
  <c r="AN44" i="23"/>
  <c r="AO80" i="23"/>
  <c r="AL77" i="23"/>
  <c r="AP73" i="23"/>
  <c r="AO46" i="23"/>
  <c r="N4" i="23"/>
  <c r="AO57" i="23"/>
  <c r="AL40" i="23"/>
  <c r="AP56" i="23"/>
  <c r="P4" i="5"/>
  <c r="AP81" i="23"/>
  <c r="AP8" i="23"/>
  <c r="AP19" i="23"/>
  <c r="AM102" i="23"/>
  <c r="AL51" i="23"/>
  <c r="AM90" i="23"/>
  <c r="AO52" i="23"/>
  <c r="AP76" i="23"/>
  <c r="AL59" i="23"/>
  <c r="AO35" i="23"/>
  <c r="AM88" i="23"/>
  <c r="AP78" i="23"/>
  <c r="AC4" i="23"/>
  <c r="AL72" i="23"/>
  <c r="AL71" i="23"/>
  <c r="AO13" i="23"/>
  <c r="AO27" i="23"/>
  <c r="AP77" i="23"/>
  <c r="AN25" i="23"/>
  <c r="S4" i="5"/>
  <c r="S1" i="5" s="1"/>
  <c r="AO17" i="23"/>
  <c r="AO42" i="23"/>
  <c r="AO97" i="23"/>
  <c r="AL41" i="23"/>
  <c r="AO29" i="23"/>
  <c r="AO28" i="23"/>
  <c r="AP96" i="23"/>
  <c r="AP93" i="23"/>
  <c r="AO96" i="23"/>
  <c r="AP54" i="23"/>
  <c r="AM15" i="23"/>
  <c r="AP83" i="23"/>
  <c r="AN30" i="23"/>
  <c r="AN7" i="23"/>
  <c r="J29" i="5"/>
  <c r="I29" i="5"/>
  <c r="AN94" i="23"/>
  <c r="AM79" i="23"/>
  <c r="AL37" i="23"/>
  <c r="AL92" i="23"/>
  <c r="AM63" i="23"/>
  <c r="AL63" i="23"/>
  <c r="AN80" i="23"/>
  <c r="AN46" i="23"/>
  <c r="AM24" i="23"/>
  <c r="AM85" i="23"/>
  <c r="AP70" i="23"/>
  <c r="AN88" i="23"/>
  <c r="AL57" i="23"/>
  <c r="AL96" i="23"/>
  <c r="AL66" i="23"/>
  <c r="AM83" i="23"/>
  <c r="AN20" i="23"/>
  <c r="AO10" i="23"/>
  <c r="AO18" i="23"/>
  <c r="AM86" i="23"/>
  <c r="AM78" i="23"/>
  <c r="N4" i="5"/>
  <c r="AL9" i="23"/>
  <c r="G4" i="23"/>
  <c r="AO4" i="23" s="1"/>
  <c r="AO5" i="23"/>
  <c r="AN71" i="23"/>
  <c r="AL29" i="23"/>
  <c r="AM60" i="23"/>
  <c r="AN12" i="23"/>
  <c r="AM77" i="23"/>
  <c r="AO78" i="23"/>
  <c r="AP21" i="23"/>
  <c r="AM44" i="23"/>
  <c r="AO23" i="23"/>
  <c r="AM91" i="23"/>
  <c r="AO44" i="23"/>
  <c r="AN77" i="23"/>
  <c r="AL13" i="23"/>
  <c r="AL30" i="23"/>
  <c r="AM43" i="23"/>
  <c r="AM67" i="23"/>
  <c r="AO62" i="23"/>
  <c r="AN49" i="23"/>
  <c r="AN40" i="23"/>
  <c r="AO7" i="23"/>
  <c r="AN89" i="23"/>
  <c r="AN13" i="23"/>
  <c r="AM17" i="23"/>
  <c r="AP53" i="23"/>
  <c r="AO54" i="23"/>
  <c r="AO36" i="23"/>
  <c r="AP16" i="23"/>
  <c r="AO12" i="23"/>
  <c r="AO55" i="23"/>
  <c r="AO84" i="23"/>
  <c r="AO65" i="23"/>
  <c r="J4" i="23"/>
  <c r="AL44" i="23"/>
  <c r="AN60" i="23"/>
  <c r="AP61" i="23"/>
  <c r="AK4" i="23"/>
  <c r="AN102" i="23"/>
  <c r="AP88" i="23"/>
  <c r="AL83" i="23"/>
  <c r="AM37" i="23"/>
  <c r="AP62" i="23"/>
  <c r="AP35" i="23"/>
  <c r="AL79" i="23"/>
  <c r="AM96" i="23"/>
  <c r="AP40" i="23"/>
  <c r="AM40" i="23"/>
  <c r="AM103" i="23"/>
  <c r="AN56" i="23"/>
  <c r="AM39" i="23"/>
  <c r="AL73" i="23"/>
  <c r="J53" i="5"/>
  <c r="I53" i="5"/>
  <c r="I81" i="5"/>
  <c r="J81" i="5"/>
  <c r="I17" i="5"/>
  <c r="J17" i="5"/>
  <c r="I55" i="5"/>
  <c r="J55" i="5"/>
  <c r="AN74" i="23"/>
  <c r="AN36" i="23"/>
  <c r="AL86" i="23"/>
  <c r="AP71" i="23"/>
  <c r="AP12" i="23"/>
  <c r="AL17" i="23"/>
  <c r="AO20" i="23"/>
  <c r="AP98" i="23"/>
  <c r="AM50" i="23"/>
  <c r="AN58" i="23"/>
  <c r="AP101" i="23"/>
  <c r="AO15" i="23"/>
  <c r="AO45" i="23"/>
  <c r="AN61" i="23"/>
  <c r="AN63" i="23"/>
  <c r="AP103" i="23"/>
  <c r="AM84" i="23"/>
  <c r="AN14" i="23"/>
  <c r="AO98" i="23"/>
  <c r="AO31" i="23"/>
  <c r="E4" i="5"/>
  <c r="AO82" i="23"/>
  <c r="AP25" i="23"/>
  <c r="AP17" i="23"/>
  <c r="AN78" i="23"/>
  <c r="AL65" i="23"/>
  <c r="AN73" i="23"/>
  <c r="F4" i="23"/>
  <c r="AO102" i="23"/>
  <c r="AO74" i="23"/>
  <c r="AM13" i="23"/>
  <c r="AN39" i="23"/>
  <c r="AN11" i="23"/>
  <c r="AM58" i="23"/>
  <c r="AM104" i="23"/>
  <c r="AM6" i="23"/>
  <c r="U4" i="23"/>
  <c r="AM95" i="23"/>
  <c r="K4" i="23"/>
  <c r="AM93" i="23"/>
  <c r="AP94" i="23"/>
  <c r="I19" i="5"/>
  <c r="J19" i="5"/>
  <c r="AM64" i="23"/>
  <c r="AL16" i="23"/>
  <c r="AM56" i="23"/>
  <c r="J72" i="5"/>
  <c r="I72" i="5"/>
  <c r="AP97" i="23"/>
  <c r="AM101" i="23"/>
  <c r="AN99" i="23"/>
  <c r="J76" i="5"/>
  <c r="I76" i="5"/>
  <c r="J9" i="5"/>
  <c r="I9" i="5"/>
  <c r="J99" i="5"/>
  <c r="I99" i="5"/>
  <c r="AP59" i="23"/>
  <c r="AL100" i="23"/>
  <c r="AP68" i="23"/>
  <c r="AM41" i="23"/>
  <c r="AN93" i="23"/>
  <c r="V4" i="23"/>
  <c r="AN23" i="23"/>
  <c r="AP58" i="23"/>
  <c r="AM74" i="23"/>
  <c r="AN38" i="23"/>
  <c r="AL74" i="23"/>
  <c r="AL87" i="23"/>
  <c r="AL38" i="23"/>
  <c r="I70" i="5"/>
  <c r="J70" i="5"/>
  <c r="AL23" i="23"/>
  <c r="I83" i="5"/>
  <c r="J83" i="5"/>
  <c r="J93" i="5"/>
  <c r="I93" i="5"/>
  <c r="J40" i="5"/>
  <c r="I40" i="5"/>
  <c r="AL50" i="23"/>
  <c r="J45" i="5"/>
  <c r="I45" i="5"/>
  <c r="J90" i="5"/>
  <c r="I90" i="5"/>
  <c r="J61" i="5"/>
  <c r="I61" i="5"/>
  <c r="I24" i="5"/>
  <c r="J24" i="5"/>
  <c r="I12" i="5"/>
  <c r="J12" i="5"/>
  <c r="I95" i="5"/>
  <c r="J95" i="5"/>
  <c r="I92" i="5"/>
  <c r="J92" i="5"/>
  <c r="J69" i="5"/>
  <c r="I69" i="5"/>
  <c r="AL6" i="23"/>
  <c r="AP10" i="23"/>
  <c r="AP7" i="23"/>
  <c r="AP57" i="23"/>
  <c r="AP39" i="23"/>
  <c r="AN69" i="23"/>
  <c r="H4" i="5"/>
  <c r="J5" i="5"/>
  <c r="I5" i="5"/>
  <c r="AP30" i="23"/>
  <c r="AL39" i="23"/>
  <c r="AL68" i="23"/>
  <c r="AP47" i="23"/>
  <c r="AN16" i="23"/>
  <c r="AP79" i="23"/>
  <c r="AL58" i="23"/>
  <c r="AN57" i="23"/>
  <c r="I87" i="5"/>
  <c r="J87" i="5"/>
  <c r="AL90" i="23"/>
  <c r="AM76" i="23"/>
  <c r="I21" i="5"/>
  <c r="J21" i="5"/>
  <c r="I31" i="5"/>
  <c r="J31" i="5"/>
  <c r="J102" i="5"/>
  <c r="I102" i="5"/>
  <c r="I23" i="5"/>
  <c r="J23" i="5"/>
  <c r="I85" i="5"/>
  <c r="J85" i="5"/>
  <c r="I14" i="5"/>
  <c r="J14" i="5"/>
  <c r="I50" i="5"/>
  <c r="J50" i="5"/>
  <c r="J44" i="5"/>
  <c r="I44" i="5"/>
  <c r="I37" i="5"/>
  <c r="J37" i="5"/>
  <c r="J67" i="5"/>
  <c r="I67" i="5"/>
  <c r="J43" i="5"/>
  <c r="I43" i="5"/>
  <c r="I8" i="5"/>
  <c r="J8" i="5"/>
  <c r="I71" i="5"/>
  <c r="J71" i="5"/>
  <c r="J27" i="5"/>
  <c r="I27" i="5"/>
  <c r="I10" i="5"/>
  <c r="J10" i="5"/>
  <c r="AP74" i="23"/>
  <c r="I74" i="5"/>
  <c r="J74" i="5"/>
  <c r="J36" i="5"/>
  <c r="I36" i="5"/>
  <c r="J97" i="5"/>
  <c r="I97" i="5"/>
  <c r="J51" i="5"/>
  <c r="I51" i="5"/>
  <c r="J96" i="5"/>
  <c r="I96" i="5"/>
  <c r="I38" i="5"/>
  <c r="J38" i="5"/>
  <c r="J35" i="5"/>
  <c r="I35" i="5"/>
  <c r="J75" i="5"/>
  <c r="I75" i="5"/>
  <c r="J15" i="5"/>
  <c r="I15" i="5"/>
  <c r="J11" i="5"/>
  <c r="I11" i="5"/>
  <c r="J26" i="5"/>
  <c r="I26" i="5"/>
  <c r="Q4" i="5"/>
  <c r="AM69" i="23"/>
  <c r="J77" i="5"/>
  <c r="I77" i="5"/>
  <c r="J86" i="5"/>
  <c r="I86" i="5"/>
  <c r="I47" i="5"/>
  <c r="J47" i="5"/>
  <c r="I82" i="5"/>
  <c r="J82" i="5"/>
  <c r="J89" i="5"/>
  <c r="I89" i="5"/>
  <c r="I33" i="5"/>
  <c r="J33" i="5"/>
  <c r="I63" i="5"/>
  <c r="J63" i="5"/>
  <c r="J68" i="5"/>
  <c r="I68" i="5"/>
  <c r="I101" i="5"/>
  <c r="J101" i="5"/>
  <c r="J57" i="5"/>
  <c r="I57" i="5"/>
  <c r="J48" i="5"/>
  <c r="I48" i="5"/>
  <c r="J6" i="5"/>
  <c r="I6" i="5"/>
  <c r="I52" i="5"/>
  <c r="J52" i="5"/>
  <c r="AN62" i="23"/>
  <c r="J59" i="5"/>
  <c r="I59" i="5"/>
  <c r="I34" i="5"/>
  <c r="J34" i="5"/>
  <c r="J42" i="5"/>
  <c r="I42" i="5"/>
  <c r="J64" i="5"/>
  <c r="I64" i="5"/>
  <c r="I54" i="5"/>
  <c r="J54" i="5"/>
  <c r="I100" i="5"/>
  <c r="J100" i="5"/>
  <c r="I103" i="5"/>
  <c r="J103" i="5"/>
  <c r="I88" i="5"/>
  <c r="J88" i="5"/>
  <c r="I41" i="5"/>
  <c r="J41" i="5"/>
  <c r="I20" i="5"/>
  <c r="J20" i="5"/>
  <c r="J16" i="5"/>
  <c r="I16" i="5"/>
  <c r="J7" i="5"/>
  <c r="I7" i="5"/>
  <c r="I30" i="5"/>
  <c r="J30" i="5"/>
  <c r="J62" i="5"/>
  <c r="I62" i="5"/>
  <c r="I46" i="5"/>
  <c r="J46" i="5"/>
  <c r="M4" i="5"/>
  <c r="J49" i="5"/>
  <c r="I49" i="5"/>
  <c r="I56" i="5"/>
  <c r="J56" i="5"/>
  <c r="J91" i="5"/>
  <c r="I91" i="5"/>
  <c r="J104" i="5"/>
  <c r="I104" i="5"/>
  <c r="I65" i="5"/>
  <c r="J65" i="5"/>
  <c r="J98" i="5"/>
  <c r="I98" i="5"/>
  <c r="J28" i="5"/>
  <c r="I28" i="5"/>
  <c r="J78" i="5"/>
  <c r="I78" i="5"/>
  <c r="J32" i="5"/>
  <c r="I32" i="5"/>
  <c r="I66" i="5"/>
  <c r="J66" i="5"/>
  <c r="I58" i="5"/>
  <c r="J58" i="5"/>
  <c r="I80" i="5"/>
  <c r="J80" i="5"/>
  <c r="J13" i="5"/>
  <c r="I13" i="5"/>
  <c r="I84" i="5"/>
  <c r="J84" i="5"/>
  <c r="J4" i="5" l="1"/>
  <c r="AP4" i="23"/>
  <c r="AN4" i="23"/>
  <c r="I4" i="5"/>
  <c r="AM4" i="23"/>
  <c r="AL4" i="23"/>
  <c r="K4" i="5" l="1"/>
  <c r="R4" i="5" s="1"/>
  <c r="O4" i="5"/>
</calcChain>
</file>

<file path=xl/sharedStrings.xml><?xml version="1.0" encoding="utf-8"?>
<sst xmlns="http://schemas.openxmlformats.org/spreadsheetml/2006/main" count="2391" uniqueCount="244">
  <si>
    <t>合計</t>
  </si>
  <si>
    <t>油種</t>
  </si>
  <si>
    <t>削減量</t>
  </si>
  <si>
    <t>灯油</t>
  </si>
  <si>
    <t>実施により導入する機器等</t>
  </si>
  <si>
    <t>チェック</t>
  </si>
  <si>
    <t>□</t>
  </si>
  <si>
    <t>ヒートポンプの新規導入（ハイブリッド運転）</t>
  </si>
  <si>
    <t>１５％以上</t>
  </si>
  <si>
    <t>多段サーモ（管理温度0.5度下げる）</t>
  </si>
  <si>
    <t>１～５％</t>
  </si>
  <si>
    <t>多段サーモ（管理温度1度下げる）</t>
  </si>
  <si>
    <t>５～１０％</t>
  </si>
  <si>
    <t>循環扇の導入</t>
  </si>
  <si>
    <t>１～１０％</t>
  </si>
  <si>
    <t>低温に強い品種の導入（管理温度0.5度下げる）</t>
  </si>
  <si>
    <t>チェック欄</t>
  </si>
  <si>
    <t>項目</t>
  </si>
  <si>
    <t>添付資料</t>
  </si>
  <si>
    <t>必須</t>
  </si>
  <si>
    <t>交付対象面積等の根拠となる書類</t>
  </si>
  <si>
    <t>加温施設の設置場所（地番）</t>
    <rPh sb="7" eb="9">
      <t>バショ</t>
    </rPh>
    <rPh sb="10" eb="12">
      <t>チバン</t>
    </rPh>
    <phoneticPr fontId="2"/>
  </si>
  <si>
    <t>施設面積（㎡）</t>
    <phoneticPr fontId="2"/>
  </si>
  <si>
    <t>ヒートポンプ</t>
    <phoneticPr fontId="2"/>
  </si>
  <si>
    <t>新規</t>
    <rPh sb="0" eb="2">
      <t>シンキ</t>
    </rPh>
    <phoneticPr fontId="2"/>
  </si>
  <si>
    <t>区分</t>
    <rPh sb="0" eb="2">
      <t>クブン</t>
    </rPh>
    <phoneticPr fontId="2"/>
  </si>
  <si>
    <t>更新</t>
    <rPh sb="0" eb="2">
      <t>コウシン</t>
    </rPh>
    <phoneticPr fontId="2"/>
  </si>
  <si>
    <t>被覆資材</t>
    <rPh sb="0" eb="4">
      <t>ヒフクシザイ</t>
    </rPh>
    <phoneticPr fontId="2"/>
  </si>
  <si>
    <t>種苗</t>
    <rPh sb="0" eb="2">
      <t>シュビョウ</t>
    </rPh>
    <phoneticPr fontId="2"/>
  </si>
  <si>
    <t>事業費</t>
    <rPh sb="0" eb="3">
      <t>ジギョウヒ</t>
    </rPh>
    <phoneticPr fontId="2"/>
  </si>
  <si>
    <t>その他</t>
    <rPh sb="2" eb="3">
      <t>タ</t>
    </rPh>
    <phoneticPr fontId="2"/>
  </si>
  <si>
    <t>上限チェック</t>
    <rPh sb="0" eb="2">
      <t>ジョウゲン</t>
    </rPh>
    <phoneticPr fontId="2"/>
  </si>
  <si>
    <t>計</t>
    <rPh sb="0" eb="1">
      <t>ケイ</t>
    </rPh>
    <phoneticPr fontId="2"/>
  </si>
  <si>
    <t>数量</t>
    <rPh sb="0" eb="2">
      <t>スウリョウ</t>
    </rPh>
    <phoneticPr fontId="2"/>
  </si>
  <si>
    <t>－</t>
    <phoneticPr fontId="2"/>
  </si>
  <si>
    <t>面積㎡</t>
    <rPh sb="0" eb="2">
      <t>メンセキ</t>
    </rPh>
    <phoneticPr fontId="2"/>
  </si>
  <si>
    <t>合計（重油換算）</t>
    <rPh sb="3" eb="7">
      <t>ジュウユカンサン</t>
    </rPh>
    <phoneticPr fontId="2"/>
  </si>
  <si>
    <t>備考</t>
    <rPh sb="0" eb="2">
      <t>ビコウ</t>
    </rPh>
    <phoneticPr fontId="2"/>
  </si>
  <si>
    <t>施設番号</t>
    <rPh sb="0" eb="2">
      <t>シセツ</t>
    </rPh>
    <rPh sb="2" eb="4">
      <t>バンゴウ</t>
    </rPh>
    <phoneticPr fontId="2"/>
  </si>
  <si>
    <t>耐用年数を超過した同規格の機器・資材の更新</t>
    <rPh sb="0" eb="4">
      <t>タイヨウネンスウ</t>
    </rPh>
    <rPh sb="5" eb="7">
      <t>チョウカ</t>
    </rPh>
    <rPh sb="9" eb="12">
      <t>ドウキカク</t>
    </rPh>
    <rPh sb="13" eb="15">
      <t>キキ</t>
    </rPh>
    <rPh sb="16" eb="18">
      <t>シザイ</t>
    </rPh>
    <rPh sb="19" eb="21">
      <t>コウシン</t>
    </rPh>
    <phoneticPr fontId="2"/>
  </si>
  <si>
    <t>実績報告</t>
    <rPh sb="0" eb="2">
      <t>ジッセキ</t>
    </rPh>
    <rPh sb="2" eb="4">
      <t>ホウコク</t>
    </rPh>
    <phoneticPr fontId="2"/>
  </si>
  <si>
    <t>必須</t>
    <phoneticPr fontId="2"/>
  </si>
  <si>
    <t>必須（参考見積１者）</t>
    <rPh sb="3" eb="5">
      <t>サンコウ</t>
    </rPh>
    <rPh sb="5" eb="7">
      <t>ミツモリ</t>
    </rPh>
    <rPh sb="8" eb="9">
      <t>シャ</t>
    </rPh>
    <phoneticPr fontId="2"/>
  </si>
  <si>
    <t>見積書</t>
    <phoneticPr fontId="2"/>
  </si>
  <si>
    <t>加入の予定なし　</t>
    <phoneticPr fontId="2"/>
  </si>
  <si>
    <t>（リースの場合）契約書</t>
    <rPh sb="5" eb="7">
      <t>バアイ</t>
    </rPh>
    <rPh sb="8" eb="11">
      <t>ケイヤクショ</t>
    </rPh>
    <phoneticPr fontId="2"/>
  </si>
  <si>
    <t>納品書・領収書</t>
    <rPh sb="0" eb="3">
      <t>ノウヒンショ</t>
    </rPh>
    <rPh sb="4" eb="7">
      <t>リョウシュウショ</t>
    </rPh>
    <phoneticPr fontId="2"/>
  </si>
  <si>
    <t>リース会社との契約書</t>
    <phoneticPr fontId="2"/>
  </si>
  <si>
    <t>本事業で導入した省エネ機器等に対して、他の補助金等を受けていないこと（市町村等における本事業への上乗せ補助は除く）。</t>
    <rPh sb="0" eb="3">
      <t>ホンジギョウ</t>
    </rPh>
    <rPh sb="4" eb="6">
      <t>ドウニュウ</t>
    </rPh>
    <rPh sb="8" eb="9">
      <t>ショウ</t>
    </rPh>
    <rPh sb="11" eb="13">
      <t>キキ</t>
    </rPh>
    <rPh sb="13" eb="14">
      <t>ナド</t>
    </rPh>
    <rPh sb="24" eb="25">
      <t>ナド</t>
    </rPh>
    <rPh sb="35" eb="38">
      <t>シチョウソン</t>
    </rPh>
    <rPh sb="38" eb="39">
      <t>ナド</t>
    </rPh>
    <rPh sb="43" eb="46">
      <t>ホンジギョウ</t>
    </rPh>
    <rPh sb="48" eb="50">
      <t>ウワノ</t>
    </rPh>
    <rPh sb="51" eb="53">
      <t>ホジョ</t>
    </rPh>
    <rPh sb="54" eb="55">
      <t>ノゾ</t>
    </rPh>
    <phoneticPr fontId="2"/>
  </si>
  <si>
    <t>施設被覆（多重、内張）</t>
    <rPh sb="0" eb="4">
      <t>シセツヒフク</t>
    </rPh>
    <rPh sb="5" eb="7">
      <t>タジュウ</t>
    </rPh>
    <rPh sb="8" eb="10">
      <t>ウチバリ</t>
    </rPh>
    <phoneticPr fontId="2"/>
  </si>
  <si>
    <t>燃油削減に係る施設の管理方法</t>
    <rPh sb="0" eb="4">
      <t>ネンユサクゲン</t>
    </rPh>
    <rPh sb="7" eb="9">
      <t>シセツ</t>
    </rPh>
    <rPh sb="10" eb="12">
      <t>カンリ</t>
    </rPh>
    <rPh sb="12" eb="14">
      <t>ホウホウ</t>
    </rPh>
    <phoneticPr fontId="2"/>
  </si>
  <si>
    <t>保温性の高い被覆資材の導入（内張なし→内張１層）</t>
    <rPh sb="14" eb="16">
      <t>ウチバリ</t>
    </rPh>
    <rPh sb="19" eb="21">
      <t>ウチバリ</t>
    </rPh>
    <phoneticPr fontId="2"/>
  </si>
  <si>
    <t>保温性の高い被覆資材の導入（内張なし→内張２層）</t>
    <rPh sb="14" eb="16">
      <t>ウチバリ</t>
    </rPh>
    <rPh sb="19" eb="21">
      <t>ウチバリ</t>
    </rPh>
    <phoneticPr fontId="2"/>
  </si>
  <si>
    <t>保温性の高い被覆資材の導入（内張なし→内張３層以上）</t>
    <rPh sb="14" eb="16">
      <t>ウチバリ</t>
    </rPh>
    <rPh sb="19" eb="21">
      <t>ウチバリ</t>
    </rPh>
    <phoneticPr fontId="2"/>
  </si>
  <si>
    <t>約５％</t>
    <rPh sb="0" eb="1">
      <t>ヤク</t>
    </rPh>
    <phoneticPr fontId="2"/>
  </si>
  <si>
    <t>約１０％</t>
    <rPh sb="0" eb="1">
      <t>ヤク</t>
    </rPh>
    <phoneticPr fontId="2"/>
  </si>
  <si>
    <t>必須（種苗費がある場合）</t>
    <rPh sb="0" eb="2">
      <t>ヒッス</t>
    </rPh>
    <rPh sb="3" eb="5">
      <t>シュビョウ</t>
    </rPh>
    <rPh sb="5" eb="6">
      <t>ヒ</t>
    </rPh>
    <rPh sb="9" eb="11">
      <t>バアイ</t>
    </rPh>
    <phoneticPr fontId="2"/>
  </si>
  <si>
    <t>　・　表中に該当する技術の記載がない場合には、別紙資料（様式任意）を添付してください。</t>
    <rPh sb="3" eb="5">
      <t>ヒョウチュウ</t>
    </rPh>
    <rPh sb="34" eb="36">
      <t>テンプ</t>
    </rPh>
    <phoneticPr fontId="2"/>
  </si>
  <si>
    <t>住所</t>
    <rPh sb="0" eb="2">
      <t>ジュウショ</t>
    </rPh>
    <phoneticPr fontId="2"/>
  </si>
  <si>
    <t>氏名</t>
    <rPh sb="0" eb="2">
      <t>シメイ</t>
    </rPh>
    <phoneticPr fontId="2"/>
  </si>
  <si>
    <t>連絡先(TEL)</t>
    <rPh sb="0" eb="3">
      <t>レンラクサキ</t>
    </rPh>
    <phoneticPr fontId="2"/>
  </si>
  <si>
    <t>事業実施主体名</t>
    <rPh sb="0" eb="7">
      <t>ジギョウジッシシュタイメイ</t>
    </rPh>
    <phoneticPr fontId="2"/>
  </si>
  <si>
    <t>番号</t>
    <rPh sb="0" eb="2">
      <t>バンゴウ</t>
    </rPh>
    <phoneticPr fontId="2"/>
  </si>
  <si>
    <t>棟数</t>
    <rPh sb="0" eb="2">
      <t>トウスウ</t>
    </rPh>
    <phoneticPr fontId="2"/>
  </si>
  <si>
    <t>R3現状値L</t>
    <rPh sb="2" eb="5">
      <t>ゲンジョウチ</t>
    </rPh>
    <phoneticPr fontId="2"/>
  </si>
  <si>
    <t>R6目標値L</t>
    <rPh sb="2" eb="5">
      <t>モクヒョウチ</t>
    </rPh>
    <phoneticPr fontId="2"/>
  </si>
  <si>
    <t>ガラス</t>
    <phoneticPr fontId="2"/>
  </si>
  <si>
    <t>外張</t>
    <rPh sb="0" eb="2">
      <t>ソトバ</t>
    </rPh>
    <phoneticPr fontId="2"/>
  </si>
  <si>
    <t>外張（選択）</t>
    <rPh sb="0" eb="2">
      <t>ソトバ</t>
    </rPh>
    <rPh sb="3" eb="5">
      <t>センタク</t>
    </rPh>
    <phoneticPr fontId="2"/>
  </si>
  <si>
    <t>対象区分
（選択）</t>
    <rPh sb="0" eb="2">
      <t>タイショウ</t>
    </rPh>
    <rPh sb="2" eb="4">
      <t>クブン</t>
    </rPh>
    <rPh sb="6" eb="8">
      <t>センタク</t>
    </rPh>
    <phoneticPr fontId="2"/>
  </si>
  <si>
    <t>対象区分</t>
    <rPh sb="0" eb="4">
      <t>タイショウクブン</t>
    </rPh>
    <phoneticPr fontId="2"/>
  </si>
  <si>
    <t>新規・更新</t>
    <rPh sb="0" eb="2">
      <t>シンキ</t>
    </rPh>
    <rPh sb="3" eb="5">
      <t>コウシン</t>
    </rPh>
    <phoneticPr fontId="2"/>
  </si>
  <si>
    <t>農サクビ</t>
  </si>
  <si>
    <t>農ＰＯ</t>
  </si>
  <si>
    <t>フッ素フィルム</t>
  </si>
  <si>
    <t>硬質プラスチック板</t>
  </si>
  <si>
    <t>ﾎﾟﾘｴﾁﾚﾝﾌｨﾙﾑ</t>
    <phoneticPr fontId="2"/>
  </si>
  <si>
    <t>ﾎﾟﾘｴｽﾃﾙﾌｨﾙﾑ</t>
    <phoneticPr fontId="2"/>
  </si>
  <si>
    <t>ﾌｨﾙﾑ状ﾎﾟﾘｶｰﾎﾞﾈｲﾄ</t>
    <phoneticPr fontId="2"/>
  </si>
  <si>
    <t>農ビ(塩化ﾋﾞﾆﾙﾌｨﾙﾑ)</t>
    <rPh sb="0" eb="1">
      <t>ノウ</t>
    </rPh>
    <phoneticPr fontId="2"/>
  </si>
  <si>
    <t>更新の場合</t>
    <rPh sb="0" eb="2">
      <t>コウシン</t>
    </rPh>
    <rPh sb="3" eb="5">
      <t>バアイ</t>
    </rPh>
    <phoneticPr fontId="2"/>
  </si>
  <si>
    <t>1層カーテン</t>
    <rPh sb="1" eb="2">
      <t>ソウ</t>
    </rPh>
    <phoneticPr fontId="2"/>
  </si>
  <si>
    <t>2層カーテン</t>
    <rPh sb="1" eb="2">
      <t>ソウ</t>
    </rPh>
    <phoneticPr fontId="2"/>
  </si>
  <si>
    <t>3層カーテン</t>
    <rPh sb="1" eb="2">
      <t>ソウ</t>
    </rPh>
    <phoneticPr fontId="2"/>
  </si>
  <si>
    <t>固定2重被覆</t>
    <rPh sb="0" eb="2">
      <t>コテイ</t>
    </rPh>
    <rPh sb="3" eb="4">
      <t>ジュウ</t>
    </rPh>
    <rPh sb="4" eb="6">
      <t>ヒフク</t>
    </rPh>
    <phoneticPr fontId="2"/>
  </si>
  <si>
    <t>空気膜2重被覆</t>
    <rPh sb="0" eb="3">
      <t>クウキマク</t>
    </rPh>
    <rPh sb="4" eb="5">
      <t>ジュウ</t>
    </rPh>
    <rPh sb="5" eb="7">
      <t>ヒフク</t>
    </rPh>
    <phoneticPr fontId="2"/>
  </si>
  <si>
    <t>なし</t>
    <phoneticPr fontId="2"/>
  </si>
  <si>
    <t>その他</t>
    <rPh sb="2" eb="3">
      <t>タ</t>
    </rPh>
    <phoneticPr fontId="2"/>
  </si>
  <si>
    <t>加温機器１</t>
    <rPh sb="0" eb="2">
      <t>カオン</t>
    </rPh>
    <rPh sb="2" eb="4">
      <t>キキ</t>
    </rPh>
    <phoneticPr fontId="2"/>
  </si>
  <si>
    <t>加温機器2</t>
    <rPh sb="0" eb="2">
      <t>カオン</t>
    </rPh>
    <rPh sb="2" eb="4">
      <t>キキ</t>
    </rPh>
    <phoneticPr fontId="2"/>
  </si>
  <si>
    <t>☑</t>
    <phoneticPr fontId="2"/>
  </si>
  <si>
    <t>追加</t>
    <rPh sb="0" eb="2">
      <t>ツイカ</t>
    </rPh>
    <phoneticPr fontId="2"/>
  </si>
  <si>
    <r>
      <t>本申請にあたっては、下記内容を了承したものとみなします。内容を確認し、</t>
    </r>
    <r>
      <rPr>
        <b/>
        <sz val="11"/>
        <color theme="1"/>
        <rFont val="ＭＳ Ｐゴシック"/>
        <family val="3"/>
        <charset val="128"/>
      </rPr>
      <t>すべてにチェック☑</t>
    </r>
    <r>
      <rPr>
        <sz val="11"/>
        <color theme="1"/>
        <rFont val="ＭＳ Ｐゴシック"/>
        <family val="2"/>
        <charset val="128"/>
      </rPr>
      <t>のうえ、提出してください（一つでもチェックのない項目がある場合は申請等はできません。）</t>
    </r>
    <rPh sb="31" eb="33">
      <t>カクニン</t>
    </rPh>
    <rPh sb="57" eb="58">
      <t>ヒト</t>
    </rPh>
    <rPh sb="68" eb="70">
      <t>コウモク</t>
    </rPh>
    <rPh sb="73" eb="75">
      <t>バアイ</t>
    </rPh>
    <rPh sb="76" eb="78">
      <t>シンセイ</t>
    </rPh>
    <rPh sb="78" eb="79">
      <t>ナド</t>
    </rPh>
    <phoneticPr fontId="2"/>
  </si>
  <si>
    <t>チェック欄</t>
    <rPh sb="4" eb="5">
      <t>ラン</t>
    </rPh>
    <phoneticPr fontId="2"/>
  </si>
  <si>
    <t>加温機器</t>
    <rPh sb="0" eb="4">
      <t>カオンキキ</t>
    </rPh>
    <phoneticPr fontId="2"/>
  </si>
  <si>
    <t>重油暖房</t>
    <rPh sb="0" eb="4">
      <t>ジュウユダンボウ</t>
    </rPh>
    <phoneticPr fontId="2"/>
  </si>
  <si>
    <t>灯油暖房</t>
    <rPh sb="0" eb="4">
      <t>トウユダンボウ</t>
    </rPh>
    <phoneticPr fontId="2"/>
  </si>
  <si>
    <t>ヒートポンプ</t>
  </si>
  <si>
    <t>ヒートポンプ</t>
    <phoneticPr fontId="2"/>
  </si>
  <si>
    <t>燃油削減効果（目安）</t>
    <phoneticPr fontId="2"/>
  </si>
  <si>
    <t>省エネ機器</t>
    <rPh sb="0" eb="1">
      <t>ショウ</t>
    </rPh>
    <rPh sb="3" eb="5">
      <t>キキ</t>
    </rPh>
    <phoneticPr fontId="2"/>
  </si>
  <si>
    <t>購入</t>
    <rPh sb="0" eb="2">
      <t>コウニュウ</t>
    </rPh>
    <phoneticPr fontId="2"/>
  </si>
  <si>
    <t>リース</t>
    <phoneticPr fontId="2"/>
  </si>
  <si>
    <t>購入・リース</t>
    <rPh sb="0" eb="2">
      <t>コウニュウ</t>
    </rPh>
    <phoneticPr fontId="2"/>
  </si>
  <si>
    <t>リース・購入
（機器のみ）</t>
    <rPh sb="4" eb="6">
      <t>コウニュウ</t>
    </rPh>
    <rPh sb="8" eb="10">
      <t>キキ</t>
    </rPh>
    <phoneticPr fontId="2"/>
  </si>
  <si>
    <t>電話番号</t>
    <rPh sb="0" eb="4">
      <t>デンワバンゴウ</t>
    </rPh>
    <phoneticPr fontId="2"/>
  </si>
  <si>
    <t>県からの補助金の支払は、原則として当該事業実施主体からの精算払請求後となること。</t>
    <rPh sb="0" eb="1">
      <t>ケン</t>
    </rPh>
    <rPh sb="4" eb="7">
      <t>ホジョキン</t>
    </rPh>
    <rPh sb="12" eb="14">
      <t>ゲンソク</t>
    </rPh>
    <rPh sb="17" eb="19">
      <t>トウガイ</t>
    </rPh>
    <rPh sb="19" eb="25">
      <t>ジギョウジッシシュタイ</t>
    </rPh>
    <rPh sb="28" eb="30">
      <t>セイサン</t>
    </rPh>
    <rPh sb="30" eb="31">
      <t>バライ</t>
    </rPh>
    <rPh sb="31" eb="33">
      <t>セイキュウ</t>
    </rPh>
    <rPh sb="33" eb="34">
      <t>ゴ</t>
    </rPh>
    <phoneticPr fontId="2"/>
  </si>
  <si>
    <t>品名・形式等</t>
    <rPh sb="0" eb="2">
      <t>ヒンメイ</t>
    </rPh>
    <rPh sb="3" eb="5">
      <t>ケイシキ</t>
    </rPh>
    <rPh sb="5" eb="6">
      <t>ナド</t>
    </rPh>
    <phoneticPr fontId="2"/>
  </si>
  <si>
    <t>10,000,000円・1/2以内</t>
    <rPh sb="10" eb="11">
      <t>エン</t>
    </rPh>
    <rPh sb="15" eb="17">
      <t>イナイ</t>
    </rPh>
    <phoneticPr fontId="2"/>
  </si>
  <si>
    <t>1,000,000円・1/2以内</t>
    <rPh sb="9" eb="10">
      <t>エン</t>
    </rPh>
    <rPh sb="14" eb="16">
      <t>イナイ</t>
    </rPh>
    <phoneticPr fontId="2"/>
  </si>
  <si>
    <t>100,000円・1/2以内</t>
    <rPh sb="7" eb="8">
      <t>エン</t>
    </rPh>
    <rPh sb="12" eb="14">
      <t>イナイ</t>
    </rPh>
    <phoneticPr fontId="2"/>
  </si>
  <si>
    <t>補助率</t>
    <rPh sb="0" eb="3">
      <t>ホジョリツ</t>
    </rPh>
    <phoneticPr fontId="2"/>
  </si>
  <si>
    <t>（参考：県費の上限額・補助率）</t>
    <rPh sb="1" eb="3">
      <t>サンコウ</t>
    </rPh>
    <rPh sb="4" eb="6">
      <t>ケンピ</t>
    </rPh>
    <rPh sb="7" eb="9">
      <t>ジョウゲン</t>
    </rPh>
    <rPh sb="9" eb="10">
      <t>ガク</t>
    </rPh>
    <rPh sb="11" eb="14">
      <t>ホジョリツ</t>
    </rPh>
    <phoneticPr fontId="2"/>
  </si>
  <si>
    <t>局所加温装置</t>
  </si>
  <si>
    <t>局所加温装置</t>
    <rPh sb="0" eb="6">
      <t>キョクショカオンソウチ</t>
    </rPh>
    <phoneticPr fontId="2"/>
  </si>
  <si>
    <t>木質ﾊﾞｲｵﾏｽ暖房</t>
    <rPh sb="0" eb="2">
      <t>モクシツ</t>
    </rPh>
    <rPh sb="8" eb="10">
      <t>ダンボウ</t>
    </rPh>
    <phoneticPr fontId="2"/>
  </si>
  <si>
    <t>内張（カーテン）</t>
    <rPh sb="0" eb="2">
      <t>ウチバリ</t>
    </rPh>
    <phoneticPr fontId="2"/>
  </si>
  <si>
    <t>機器</t>
    <rPh sb="0" eb="2">
      <t>キキ</t>
    </rPh>
    <phoneticPr fontId="2"/>
  </si>
  <si>
    <t>被覆資材</t>
    <rPh sb="0" eb="4">
      <t>ヒフクシザイ</t>
    </rPh>
    <phoneticPr fontId="2"/>
  </si>
  <si>
    <t>循環扇</t>
  </si>
  <si>
    <t>多段サーモ</t>
  </si>
  <si>
    <t>熱交換器</t>
    <rPh sb="0" eb="4">
      <t>ネツコウカンキ</t>
    </rPh>
    <phoneticPr fontId="2"/>
  </si>
  <si>
    <t>機器等の種類</t>
    <rPh sb="4" eb="6">
      <t>シュルイ</t>
    </rPh>
    <phoneticPr fontId="2"/>
  </si>
  <si>
    <t>確認事項全☑</t>
    <rPh sb="0" eb="2">
      <t>カクニン</t>
    </rPh>
    <rPh sb="2" eb="4">
      <t>ジコウ</t>
    </rPh>
    <rPh sb="4" eb="6">
      <t>ゼンチェック</t>
    </rPh>
    <phoneticPr fontId="2"/>
  </si>
  <si>
    <t>削減量L</t>
    <rPh sb="0" eb="2">
      <t>サクゲン</t>
    </rPh>
    <rPh sb="2" eb="3">
      <t>リョウ</t>
    </rPh>
    <phoneticPr fontId="2"/>
  </si>
  <si>
    <t>　・　農林水産省「施設園芸省エネルギー生産管理マニュアル (改定2版)」などを参考にチェックしてください。（燃油削減効果が見込めない場合には事業対象外となります）</t>
    <rPh sb="61" eb="63">
      <t>ミコ</t>
    </rPh>
    <phoneticPr fontId="2"/>
  </si>
  <si>
    <t>加入意向☑</t>
    <rPh sb="0" eb="4">
      <t>カニュウイコウ</t>
    </rPh>
    <phoneticPr fontId="2"/>
  </si>
  <si>
    <t>【導入する種苗について】種苗費がある場合のみ必ず記載</t>
    <rPh sb="1" eb="3">
      <t>ドウニュウ</t>
    </rPh>
    <rPh sb="5" eb="7">
      <t>シュビョウ</t>
    </rPh>
    <rPh sb="12" eb="15">
      <t>シュビョウヒ</t>
    </rPh>
    <rPh sb="18" eb="20">
      <t>バアイ</t>
    </rPh>
    <rPh sb="22" eb="23">
      <t>カナラ</t>
    </rPh>
    <rPh sb="24" eb="26">
      <t>キサイ</t>
    </rPh>
    <phoneticPr fontId="2"/>
  </si>
  <si>
    <t>備考（「その他」事項がある場合は記載）</t>
    <rPh sb="0" eb="2">
      <t>ビコウ</t>
    </rPh>
    <rPh sb="6" eb="7">
      <t>タ</t>
    </rPh>
    <rPh sb="8" eb="10">
      <t>ジコウ</t>
    </rPh>
    <rPh sb="13" eb="15">
      <t>バアイ</t>
    </rPh>
    <rPh sb="16" eb="18">
      <t>キサイ</t>
    </rPh>
    <phoneticPr fontId="2"/>
  </si>
  <si>
    <t>必須</t>
    <rPh sb="0" eb="2">
      <t>ヒッス</t>
    </rPh>
    <phoneticPr fontId="2"/>
  </si>
  <si>
    <t>種苗の管理温度に関するデータ</t>
    <rPh sb="0" eb="2">
      <t>シュビョウ</t>
    </rPh>
    <rPh sb="3" eb="7">
      <t>カンリオンド</t>
    </rPh>
    <rPh sb="8" eb="9">
      <t>カン</t>
    </rPh>
    <phoneticPr fontId="2"/>
  </si>
  <si>
    <t>事業参加者総括表2</t>
    <rPh sb="0" eb="8">
      <t>ジギョウサンカシャソウカツヒョウ</t>
    </rPh>
    <phoneticPr fontId="2"/>
  </si>
  <si>
    <t>事業費計</t>
    <rPh sb="0" eb="3">
      <t>ジギョウヒ</t>
    </rPh>
    <rPh sb="3" eb="4">
      <t>ケイ</t>
    </rPh>
    <phoneticPr fontId="2"/>
  </si>
  <si>
    <t>機器小計</t>
    <rPh sb="0" eb="2">
      <t>キキ</t>
    </rPh>
    <rPh sb="2" eb="4">
      <t>ショウケイ</t>
    </rPh>
    <phoneticPr fontId="2"/>
  </si>
  <si>
    <t>チェック</t>
    <phoneticPr fontId="2"/>
  </si>
  <si>
    <t>事業費計</t>
    <rPh sb="0" eb="2">
      <t>ジギョウ</t>
    </rPh>
    <rPh sb="2" eb="3">
      <t>ヒ</t>
    </rPh>
    <rPh sb="3" eb="4">
      <t>ケイ</t>
    </rPh>
    <phoneticPr fontId="2"/>
  </si>
  <si>
    <t>事業額計</t>
    <rPh sb="0" eb="3">
      <t>ジギョウガク</t>
    </rPh>
    <rPh sb="3" eb="4">
      <t>ケイ</t>
    </rPh>
    <phoneticPr fontId="2"/>
  </si>
  <si>
    <t>事業参加者概要</t>
  </si>
  <si>
    <t>事業参加者総括表１</t>
    <phoneticPr fontId="2"/>
  </si>
  <si>
    <t>県費計</t>
    <rPh sb="0" eb="2">
      <t>ケンピ</t>
    </rPh>
    <rPh sb="2" eb="3">
      <t>ケイ</t>
    </rPh>
    <phoneticPr fontId="2"/>
  </si>
  <si>
    <t>市町村費計</t>
    <rPh sb="0" eb="4">
      <t>シチョウソンヒ</t>
    </rPh>
    <rPh sb="4" eb="5">
      <t>ケイ</t>
    </rPh>
    <phoneticPr fontId="2"/>
  </si>
  <si>
    <t>その他計</t>
    <rPh sb="2" eb="3">
      <t>タ</t>
    </rPh>
    <rPh sb="3" eb="4">
      <t>ケイ</t>
    </rPh>
    <phoneticPr fontId="2"/>
  </si>
  <si>
    <t>（該当ある場合）出来高設計書</t>
    <rPh sb="1" eb="3">
      <t>ガイトウ</t>
    </rPh>
    <rPh sb="5" eb="7">
      <t>バアイ</t>
    </rPh>
    <rPh sb="8" eb="11">
      <t>デキダカ</t>
    </rPh>
    <rPh sb="11" eb="14">
      <t>セッケイショ</t>
    </rPh>
    <phoneticPr fontId="2"/>
  </si>
  <si>
    <t>導入する機器・資材のカタログ等</t>
    <rPh sb="0" eb="2">
      <t>ドウニュウ</t>
    </rPh>
    <rPh sb="4" eb="6">
      <t>キキ</t>
    </rPh>
    <rPh sb="7" eb="9">
      <t>シザイ</t>
    </rPh>
    <rPh sb="14" eb="15">
      <t>ナド</t>
    </rPh>
    <phoneticPr fontId="2"/>
  </si>
  <si>
    <t>5　4の導入により得られる燃油削減効果（該当するものに☑）</t>
    <phoneticPr fontId="2"/>
  </si>
  <si>
    <t>7　確認事項</t>
    <phoneticPr fontId="2"/>
  </si>
  <si>
    <t>固定２重被覆</t>
    <rPh sb="0" eb="2">
      <t>コテイ</t>
    </rPh>
    <rPh sb="3" eb="6">
      <t>ジュウヒフク</t>
    </rPh>
    <phoneticPr fontId="2"/>
  </si>
  <si>
    <t>空気膜２重被覆</t>
    <rPh sb="0" eb="3">
      <t>クウキマク</t>
    </rPh>
    <rPh sb="4" eb="7">
      <t>ジュウヒフク</t>
    </rPh>
    <phoneticPr fontId="2"/>
  </si>
  <si>
    <t>外張多重被覆</t>
    <rPh sb="0" eb="2">
      <t>ソトバ</t>
    </rPh>
    <rPh sb="2" eb="4">
      <t>タジュウ</t>
    </rPh>
    <rPh sb="4" eb="6">
      <t>ヒフク</t>
    </rPh>
    <phoneticPr fontId="2"/>
  </si>
  <si>
    <t>その他</t>
    <rPh sb="2" eb="3">
      <t>タ</t>
    </rPh>
    <phoneticPr fontId="2"/>
  </si>
  <si>
    <t>ウォーターカーテン</t>
    <phoneticPr fontId="2"/>
  </si>
  <si>
    <t>地中熱ヒートポンプ</t>
    <rPh sb="0" eb="3">
      <t>チチュウネツ</t>
    </rPh>
    <phoneticPr fontId="2"/>
  </si>
  <si>
    <t>「更新」で、かつ</t>
    <rPh sb="1" eb="3">
      <t>コウシン</t>
    </rPh>
    <phoneticPr fontId="2"/>
  </si>
  <si>
    <t>【導入する種苗の温度管理に関する記述（自由記載）】</t>
    <rPh sb="1" eb="3">
      <t>ドウニュウ</t>
    </rPh>
    <rPh sb="5" eb="7">
      <t>シュビョウ</t>
    </rPh>
    <rPh sb="8" eb="12">
      <t>オンドカンリ</t>
    </rPh>
    <rPh sb="13" eb="14">
      <t>カン</t>
    </rPh>
    <rPh sb="16" eb="18">
      <t>キジュツ</t>
    </rPh>
    <rPh sb="19" eb="23">
      <t>ジユウキサイ</t>
    </rPh>
    <phoneticPr fontId="2"/>
  </si>
  <si>
    <t>導入する種苗（品目・品種）をこれまで栽培した実績がない</t>
    <phoneticPr fontId="2"/>
  </si>
  <si>
    <t>種苗栽培実績要件</t>
    <rPh sb="0" eb="2">
      <t>シュビョウ</t>
    </rPh>
    <rPh sb="2" eb="8">
      <t>サイバイジッセキヨウケン</t>
    </rPh>
    <phoneticPr fontId="2"/>
  </si>
  <si>
    <t>8　添付資料（該当するものすべてに☑）（その他資料がある場合には、随意記述してください）</t>
    <rPh sb="33" eb="35">
      <t>ズイイ</t>
    </rPh>
    <rPh sb="35" eb="37">
      <t>キジュツ</t>
    </rPh>
    <phoneticPr fontId="2"/>
  </si>
  <si>
    <t>計画書（要望）</t>
    <rPh sb="0" eb="2">
      <t>ケイカク</t>
    </rPh>
    <rPh sb="2" eb="3">
      <t>ショ</t>
    </rPh>
    <rPh sb="4" eb="6">
      <t>ヨウボウ</t>
    </rPh>
    <phoneticPr fontId="2"/>
  </si>
  <si>
    <t>重油</t>
    <phoneticPr fontId="2"/>
  </si>
  <si>
    <t>共済加入資料（細目書）、設計書、eMAFF農地ナビ情報等</t>
    <rPh sb="2" eb="4">
      <t>カニュウ</t>
    </rPh>
    <rPh sb="4" eb="6">
      <t>シリョウ</t>
    </rPh>
    <rPh sb="7" eb="9">
      <t>サイモク</t>
    </rPh>
    <rPh sb="9" eb="10">
      <t>ショ</t>
    </rPh>
    <rPh sb="12" eb="15">
      <t>セッケイショ</t>
    </rPh>
    <rPh sb="25" eb="27">
      <t>ジョウホウ</t>
    </rPh>
    <rPh sb="27" eb="28">
      <t>ナド</t>
    </rPh>
    <phoneticPr fontId="2"/>
  </si>
  <si>
    <t>種苗費計上がある場合のみ添付</t>
    <rPh sb="0" eb="3">
      <t>シュビョウヒ</t>
    </rPh>
    <rPh sb="3" eb="5">
      <t>ケイジョウ</t>
    </rPh>
    <rPh sb="8" eb="10">
      <t>バアイ</t>
    </rPh>
    <rPh sb="12" eb="14">
      <t>テンプ</t>
    </rPh>
    <phoneticPr fontId="2"/>
  </si>
  <si>
    <t>特にヒートポンプの場合は添付</t>
    <rPh sb="0" eb="1">
      <t>トク</t>
    </rPh>
    <rPh sb="9" eb="11">
      <t>バアイ</t>
    </rPh>
    <rPh sb="12" eb="14">
      <t>テンプ</t>
    </rPh>
    <phoneticPr fontId="2"/>
  </si>
  <si>
    <t>必須（見積合わせ3者以上）</t>
    <rPh sb="3" eb="5">
      <t>ミツモリ</t>
    </rPh>
    <rPh sb="5" eb="6">
      <t>ア</t>
    </rPh>
    <rPh sb="9" eb="10">
      <t>シャ</t>
    </rPh>
    <rPh sb="10" eb="12">
      <t>イジョウ</t>
    </rPh>
    <phoneticPr fontId="2"/>
  </si>
  <si>
    <t>（種苗費がある場合は、必ず記載のこと）</t>
    <rPh sb="1" eb="4">
      <t>シュビョウヒ</t>
    </rPh>
    <rPh sb="7" eb="9">
      <t>バアイ</t>
    </rPh>
    <rPh sb="11" eb="12">
      <t>カナラ</t>
    </rPh>
    <rPh sb="13" eb="15">
      <t>キサイ</t>
    </rPh>
    <phoneticPr fontId="2"/>
  </si>
  <si>
    <t>（計画時に提出済みであれば実績報告時は省略可）</t>
    <rPh sb="1" eb="4">
      <t>ケイカクジ</t>
    </rPh>
    <rPh sb="5" eb="8">
      <t>テイシュツズ</t>
    </rPh>
    <rPh sb="13" eb="18">
      <t>ジッセキホウコクジ</t>
    </rPh>
    <rPh sb="19" eb="21">
      <t>ショウリャク</t>
    </rPh>
    <rPh sb="21" eb="22">
      <t>カ</t>
    </rPh>
    <phoneticPr fontId="2"/>
  </si>
  <si>
    <t>見積合わせの徴取は、必ず本人が行うこと</t>
    <rPh sb="0" eb="3">
      <t>ミツモリア</t>
    </rPh>
    <rPh sb="6" eb="8">
      <t>チョウシュ</t>
    </rPh>
    <rPh sb="10" eb="11">
      <t>カナラ</t>
    </rPh>
    <rPh sb="12" eb="14">
      <t>ホンニン</t>
    </rPh>
    <rPh sb="15" eb="16">
      <t>オコナ</t>
    </rPh>
    <phoneticPr fontId="2"/>
  </si>
  <si>
    <t>納品・支払の確認のための資料として添付</t>
    <rPh sb="0" eb="2">
      <t>ノウヒン</t>
    </rPh>
    <rPh sb="3" eb="5">
      <t>シハラ</t>
    </rPh>
    <rPh sb="6" eb="8">
      <t>カクニン</t>
    </rPh>
    <rPh sb="12" eb="14">
      <t>シリョウ</t>
    </rPh>
    <rPh sb="17" eb="19">
      <t>テンプ</t>
    </rPh>
    <phoneticPr fontId="2"/>
  </si>
  <si>
    <t>温度センサー</t>
    <rPh sb="0" eb="2">
      <t>オンド</t>
    </rPh>
    <phoneticPr fontId="2"/>
  </si>
  <si>
    <t>ﾊｲﾌﾞﾘｯﾄﾞ制御装置</t>
    <rPh sb="8" eb="12">
      <t>セイギョソウチ</t>
    </rPh>
    <phoneticPr fontId="2"/>
  </si>
  <si>
    <t>※導入する品目・品種の特性によってなぜ温度管理が下げることが可能な理由を記述してください。</t>
    <rPh sb="11" eb="13">
      <t>トクセイ</t>
    </rPh>
    <rPh sb="21" eb="23">
      <t>カンリ</t>
    </rPh>
    <rPh sb="33" eb="35">
      <t>リユウ</t>
    </rPh>
    <rPh sb="36" eb="38">
      <t>キジュツ</t>
    </rPh>
    <phoneticPr fontId="2"/>
  </si>
  <si>
    <t>状況報告</t>
    <rPh sb="0" eb="4">
      <t>ジョウキョウホウコク</t>
    </rPh>
    <phoneticPr fontId="2"/>
  </si>
  <si>
    <t>種苗</t>
    <rPh sb="0" eb="2">
      <t>シュビョウ</t>
    </rPh>
    <phoneticPr fontId="2"/>
  </si>
  <si>
    <r>
      <t>現在使用・年数記述が</t>
    </r>
    <r>
      <rPr>
        <sz val="11"/>
        <color rgb="FFFF0000"/>
        <rFont val="ＭＳ Ｐゴシック"/>
        <family val="3"/>
        <charset val="128"/>
      </rPr>
      <t>両方ない</t>
    </r>
    <rPh sb="0" eb="4">
      <t>ゲンザイシヨウ</t>
    </rPh>
    <rPh sb="5" eb="7">
      <t>ネンスウ</t>
    </rPh>
    <rPh sb="7" eb="9">
      <t>キジュツ</t>
    </rPh>
    <rPh sb="10" eb="12">
      <t>リョウホウ</t>
    </rPh>
    <phoneticPr fontId="2"/>
  </si>
  <si>
    <t>排熱回収装置</t>
    <rPh sb="0" eb="2">
      <t>ハイネツ</t>
    </rPh>
    <rPh sb="2" eb="4">
      <t>カイシュウ</t>
    </rPh>
    <rPh sb="4" eb="6">
      <t>ソウチ</t>
    </rPh>
    <phoneticPr fontId="2"/>
  </si>
  <si>
    <t>ｳｫｰﾀｰｶｰﾃﾝ</t>
  </si>
  <si>
    <t>地中熱ﾋｰﾄﾎﾟﾝﾌﾟ</t>
    <rPh sb="0" eb="3">
      <t>チチュウネツ</t>
    </rPh>
    <phoneticPr fontId="2"/>
  </si>
  <si>
    <t>温度ｾﾝｻｰ</t>
    <rPh sb="0" eb="2">
      <t>オンド</t>
    </rPh>
    <phoneticPr fontId="2"/>
  </si>
  <si>
    <t>木質ﾊﾞｲｵﾏｽ暖房</t>
    <phoneticPr fontId="2"/>
  </si>
  <si>
    <t>機器小計</t>
    <rPh sb="0" eb="4">
      <t>キキショウケイ</t>
    </rPh>
    <phoneticPr fontId="2"/>
  </si>
  <si>
    <t>被覆小計</t>
    <rPh sb="0" eb="4">
      <t>ヒフクショウケイ</t>
    </rPh>
    <phoneticPr fontId="2"/>
  </si>
  <si>
    <t>種子小計</t>
    <rPh sb="0" eb="4">
      <t>シュシショウケイ</t>
    </rPh>
    <phoneticPr fontId="2"/>
  </si>
  <si>
    <t>事業費計</t>
    <rPh sb="0" eb="2">
      <t>ジギョウ</t>
    </rPh>
    <rPh sb="2" eb="3">
      <t>ヒ</t>
    </rPh>
    <rPh sb="3" eb="4">
      <t>ケイ</t>
    </rPh>
    <phoneticPr fontId="2"/>
  </si>
  <si>
    <t>うち県費</t>
    <rPh sb="2" eb="4">
      <t>ケンピ</t>
    </rPh>
    <phoneticPr fontId="2"/>
  </si>
  <si>
    <t>県費計</t>
    <rPh sb="0" eb="3">
      <t>ケンピケイ</t>
    </rPh>
    <phoneticPr fontId="2"/>
  </si>
  <si>
    <t>削減率</t>
    <rPh sb="0" eb="3">
      <t>サクゲンリツ</t>
    </rPh>
    <phoneticPr fontId="2"/>
  </si>
  <si>
    <t>事業費計(税抜額)(円)</t>
    <rPh sb="0" eb="3">
      <t>ジギョウヒ</t>
    </rPh>
    <rPh sb="3" eb="4">
      <t>ケイ</t>
    </rPh>
    <rPh sb="5" eb="7">
      <t>ゼイヌ</t>
    </rPh>
    <rPh sb="7" eb="8">
      <t>ガク</t>
    </rPh>
    <phoneticPr fontId="2"/>
  </si>
  <si>
    <t>県費(円)</t>
    <rPh sb="0" eb="2">
      <t>ケンピ</t>
    </rPh>
    <phoneticPr fontId="2"/>
  </si>
  <si>
    <t>市町村費(円)</t>
    <rPh sb="0" eb="4">
      <t>シチョウソンヒ</t>
    </rPh>
    <phoneticPr fontId="2"/>
  </si>
  <si>
    <t>その他(円)</t>
    <rPh sb="2" eb="3">
      <t>タ</t>
    </rPh>
    <phoneticPr fontId="2"/>
  </si>
  <si>
    <t>←総合チェック</t>
    <rPh sb="1" eb="3">
      <t>ソウゴウ</t>
    </rPh>
    <phoneticPr fontId="2"/>
  </si>
  <si>
    <t>最主要品目</t>
    <rPh sb="0" eb="1">
      <t>サイ</t>
    </rPh>
    <phoneticPr fontId="2"/>
  </si>
  <si>
    <t>削減目標（5%以上）</t>
    <rPh sb="0" eb="2">
      <t>サクゲン</t>
    </rPh>
    <rPh sb="2" eb="4">
      <t>モクヒョウ</t>
    </rPh>
    <rPh sb="7" eb="9">
      <t>イジョウ</t>
    </rPh>
    <phoneticPr fontId="2"/>
  </si>
  <si>
    <t>総合チェック</t>
    <rPh sb="0" eb="2">
      <t>ソウゴウ</t>
    </rPh>
    <phoneticPr fontId="2"/>
  </si>
  <si>
    <t>最低限、加温機器1がある</t>
    <rPh sb="0" eb="3">
      <t>サイテイゲン</t>
    </rPh>
    <rPh sb="4" eb="8">
      <t>カオンキキ</t>
    </rPh>
    <phoneticPr fontId="2"/>
  </si>
  <si>
    <t>導入機器等の品名等有無</t>
    <rPh sb="0" eb="2">
      <t>ドウニュウ</t>
    </rPh>
    <rPh sb="2" eb="5">
      <t>キキナド</t>
    </rPh>
    <rPh sb="6" eb="9">
      <t>ヒンメイナド</t>
    </rPh>
    <rPh sb="9" eb="11">
      <t>ウム</t>
    </rPh>
    <phoneticPr fontId="2"/>
  </si>
  <si>
    <r>
      <t>機能か年数</t>
    </r>
    <r>
      <rPr>
        <sz val="11"/>
        <color rgb="FFFF0000"/>
        <rFont val="ＭＳ Ｐゴシック"/>
        <family val="3"/>
        <charset val="128"/>
      </rPr>
      <t>どちらかに☑</t>
    </r>
    <rPh sb="0" eb="2">
      <t>キノウ</t>
    </rPh>
    <rPh sb="3" eb="5">
      <t>ネンスウ</t>
    </rPh>
    <phoneticPr fontId="2"/>
  </si>
  <si>
    <t>申請内容に虚偽があった場合や、県から求められた書類等の提出に故意に応じない場合等には、県は交付決定を取り消し、又は補助金返還を命令すること。</t>
    <rPh sb="2" eb="4">
      <t>ナイヨウ</t>
    </rPh>
    <rPh sb="15" eb="16">
      <t>ケン</t>
    </rPh>
    <rPh sb="24" eb="25">
      <t>ルイ</t>
    </rPh>
    <rPh sb="43" eb="44">
      <t>ケン</t>
    </rPh>
    <rPh sb="55" eb="56">
      <t>マタ</t>
    </rPh>
    <rPh sb="57" eb="60">
      <t>ホジョキン</t>
    </rPh>
    <rPh sb="60" eb="62">
      <t>ヘンカン</t>
    </rPh>
    <rPh sb="63" eb="65">
      <t>メイレイ</t>
    </rPh>
    <phoneticPr fontId="2"/>
  </si>
  <si>
    <t>R4現状値L</t>
    <rPh sb="2" eb="5">
      <t>ゲンジョウチ</t>
    </rPh>
    <phoneticPr fontId="2"/>
  </si>
  <si>
    <t>R7目標値Ｌ</t>
    <rPh sb="2" eb="5">
      <t>モクヒョウチ</t>
    </rPh>
    <phoneticPr fontId="2"/>
  </si>
  <si>
    <t>削減目標（10％以上）</t>
    <rPh sb="0" eb="2">
      <t>サクゲン</t>
    </rPh>
    <rPh sb="2" eb="4">
      <t>モクヒョウ</t>
    </rPh>
    <rPh sb="8" eb="10">
      <t>イジョウ</t>
    </rPh>
    <phoneticPr fontId="2"/>
  </si>
  <si>
    <t>実績（Ｒ○）</t>
    <rPh sb="0" eb="2">
      <t>ジッセキ</t>
    </rPh>
    <phoneticPr fontId="2"/>
  </si>
  <si>
    <t>削減量</t>
    <rPh sb="0" eb="2">
      <t>サクゲン</t>
    </rPh>
    <rPh sb="2" eb="3">
      <t>リョウ</t>
    </rPh>
    <phoneticPr fontId="2"/>
  </si>
  <si>
    <t>削減率</t>
    <rPh sb="0" eb="2">
      <t>サクゲン</t>
    </rPh>
    <rPh sb="2" eb="3">
      <t>リツ</t>
    </rPh>
    <phoneticPr fontId="2"/>
  </si>
  <si>
    <t>【状況報告】</t>
    <phoneticPr fontId="2"/>
  </si>
  <si>
    <t>削減率（％）</t>
    <phoneticPr fontId="2"/>
  </si>
  <si>
    <t>【目標】
5%以上削減
（又は10％以上削減）</t>
    <rPh sb="1" eb="3">
      <t>モクヒョウ</t>
    </rPh>
    <rPh sb="13" eb="14">
      <t>マタ</t>
    </rPh>
    <rPh sb="18" eb="20">
      <t>イジョウ</t>
    </rPh>
    <rPh sb="20" eb="22">
      <t>サクゲン</t>
    </rPh>
    <phoneticPr fontId="2"/>
  </si>
  <si>
    <t>実績値（R○）</t>
    <phoneticPr fontId="2"/>
  </si>
  <si>
    <t>削減量Ｌ</t>
    <rPh sb="0" eb="2">
      <t>サクゲン</t>
    </rPh>
    <rPh sb="2" eb="3">
      <t>リョウ</t>
    </rPh>
    <phoneticPr fontId="2"/>
  </si>
  <si>
    <t>○</t>
    <phoneticPr fontId="2"/>
  </si>
  <si>
    <t>令和5年度補正</t>
    <rPh sb="0" eb="2">
      <t>レイワ</t>
    </rPh>
    <rPh sb="3" eb="4">
      <t>ネン</t>
    </rPh>
    <rPh sb="4" eb="5">
      <t>ド</t>
    </rPh>
    <rPh sb="5" eb="7">
      <t>ホセイ</t>
    </rPh>
    <phoneticPr fontId="2"/>
  </si>
  <si>
    <t>令和4年度補正</t>
    <rPh sb="0" eb="2">
      <t>レイワ</t>
    </rPh>
    <rPh sb="3" eb="4">
      <t>ネン</t>
    </rPh>
    <rPh sb="4" eb="5">
      <t>ド</t>
    </rPh>
    <rPh sb="5" eb="7">
      <t>ホセイ</t>
    </rPh>
    <phoneticPr fontId="2"/>
  </si>
  <si>
    <t>LPガス</t>
    <phoneticPr fontId="2"/>
  </si>
  <si>
    <t>LNG</t>
    <phoneticPr fontId="2"/>
  </si>
  <si>
    <t>連続実施の有無</t>
    <rPh sb="0" eb="2">
      <t>レンゾク</t>
    </rPh>
    <rPh sb="2" eb="4">
      <t>ジッシ</t>
    </rPh>
    <rPh sb="5" eb="7">
      <t>ウム</t>
    </rPh>
    <phoneticPr fontId="2"/>
  </si>
  <si>
    <t>現状値合計L</t>
    <rPh sb="0" eb="2">
      <t>ゲンジョウ</t>
    </rPh>
    <rPh sb="2" eb="3">
      <t>チ</t>
    </rPh>
    <rPh sb="3" eb="5">
      <t>ゴウケイ</t>
    </rPh>
    <phoneticPr fontId="2"/>
  </si>
  <si>
    <t>主な品目</t>
    <rPh sb="0" eb="1">
      <t>オモ</t>
    </rPh>
    <rPh sb="2" eb="4">
      <t>ヒンモク</t>
    </rPh>
    <phoneticPr fontId="2"/>
  </si>
  <si>
    <t>野菜</t>
    <rPh sb="0" eb="2">
      <t>ヤサイ</t>
    </rPh>
    <phoneticPr fontId="2"/>
  </si>
  <si>
    <t>果樹</t>
    <rPh sb="0" eb="2">
      <t>カジュ</t>
    </rPh>
    <phoneticPr fontId="2"/>
  </si>
  <si>
    <t>花き</t>
    <rPh sb="0" eb="1">
      <t>カ</t>
    </rPh>
    <phoneticPr fontId="2"/>
  </si>
  <si>
    <t>きのこ類</t>
    <rPh sb="3" eb="4">
      <t>ルイ</t>
    </rPh>
    <phoneticPr fontId="2"/>
  </si>
  <si>
    <t>数量</t>
    <phoneticPr fontId="2"/>
  </si>
  <si>
    <t>事業費(税抜額)(円)</t>
    <phoneticPr fontId="2"/>
  </si>
  <si>
    <t>新規・更新</t>
    <phoneticPr fontId="2"/>
  </si>
  <si>
    <t>現在の機器・資材等</t>
    <phoneticPr fontId="2"/>
  </si>
  <si>
    <t>使用年数/耐用年数</t>
    <phoneticPr fontId="2"/>
  </si>
  <si>
    <t>機能向上</t>
    <phoneticPr fontId="2"/>
  </si>
  <si>
    <t>耐用年数</t>
    <phoneticPr fontId="2"/>
  </si>
  <si>
    <t>※これまでに栽培実績のある品目・品種は補助対象外です。</t>
    <phoneticPr fontId="2"/>
  </si>
  <si>
    <t>1 　事業参加者</t>
    <rPh sb="3" eb="8">
      <t>ジギョウサンカシャ</t>
    </rPh>
    <phoneticPr fontId="2"/>
  </si>
  <si>
    <t>4　 導入する省エネ機器等</t>
    <rPh sb="3" eb="5">
      <t>ドウニュウ</t>
    </rPh>
    <rPh sb="7" eb="8">
      <t>ショウ</t>
    </rPh>
    <rPh sb="10" eb="13">
      <t>キキナド</t>
    </rPh>
    <phoneticPr fontId="2"/>
  </si>
  <si>
    <t>-</t>
    <phoneticPr fontId="2"/>
  </si>
  <si>
    <t>分類</t>
    <rPh sb="0" eb="2">
      <t>ブンルイ</t>
    </rPh>
    <phoneticPr fontId="2"/>
  </si>
  <si>
    <t>2 　燃料削減目標（各年度の使用量は、当該年の10月～翌6月）</t>
    <rPh sb="3" eb="5">
      <t>ネンリョウ</t>
    </rPh>
    <rPh sb="5" eb="7">
      <t>サクゲン</t>
    </rPh>
    <rPh sb="7" eb="9">
      <t>モクヒョウ</t>
    </rPh>
    <rPh sb="12" eb="13">
      <t>ド</t>
    </rPh>
    <phoneticPr fontId="2"/>
  </si>
  <si>
    <t>6　国の施設園芸等燃料高騰対策（施設園芸セーフティネット構築事業）への加入意向（該当するいずれか一つに☑）</t>
    <rPh sb="9" eb="11">
      <t>ネンリョウ</t>
    </rPh>
    <rPh sb="48" eb="49">
      <t>ヒト</t>
    </rPh>
    <phoneticPr fontId="2"/>
  </si>
  <si>
    <t>燃料使用量（L、kg、㎡）</t>
    <rPh sb="0" eb="2">
      <t>ネンリョウ</t>
    </rPh>
    <phoneticPr fontId="2"/>
  </si>
  <si>
    <r>
      <t>3　 加温施設の概況（現状）・・・冬季加温を行うすべての施設の現状を記載してください（燃料</t>
    </r>
    <r>
      <rPr>
        <b/>
        <sz val="11"/>
        <color theme="1"/>
        <rFont val="ＭＳ Ｐゴシック"/>
        <family val="3"/>
        <charset val="128"/>
      </rPr>
      <t>を使用しない施設は記入しない）</t>
    </r>
    <r>
      <rPr>
        <sz val="11"/>
        <color theme="1"/>
        <rFont val="ＭＳ Ｐゴシック"/>
        <family val="3"/>
        <charset val="128"/>
      </rPr>
      <t>。</t>
    </r>
    <rPh sb="11" eb="13">
      <t>ゲンジョウ</t>
    </rPh>
    <rPh sb="43" eb="45">
      <t>ネンリョウ</t>
    </rPh>
    <rPh sb="46" eb="48">
      <t>シヨウ</t>
    </rPh>
    <rPh sb="54" eb="56">
      <t>キニュウ</t>
    </rPh>
    <phoneticPr fontId="2"/>
  </si>
  <si>
    <t>加入申込済・加入見込（事業実施年度中）</t>
    <rPh sb="6" eb="10">
      <t>カニュウミコ</t>
    </rPh>
    <rPh sb="11" eb="13">
      <t>ジギョウ</t>
    </rPh>
    <rPh sb="13" eb="15">
      <t>ジッシ</t>
    </rPh>
    <rPh sb="15" eb="16">
      <t>ネン</t>
    </rPh>
    <phoneticPr fontId="2"/>
  </si>
  <si>
    <t>加入を検討中（事業実施翌年以降）</t>
    <rPh sb="7" eb="9">
      <t>ジギョウ</t>
    </rPh>
    <rPh sb="9" eb="11">
      <t>ジッシ</t>
    </rPh>
    <rPh sb="11" eb="13">
      <t>ヨクネン</t>
    </rPh>
    <rPh sb="13" eb="15">
      <t>イコウ</t>
    </rPh>
    <phoneticPr fontId="2"/>
  </si>
  <si>
    <t>【参考】施設園芸等燃料高騰対策の加入要件・施設園芸農家が３戸以上、または５名以上の農業従事者がいる団体が、３年間で燃料使用量を15％以上削減する計画（省エネルギー等推進計画）等を作成し、省エネや生産性向上に取組むこと。</t>
    <rPh sb="9" eb="11">
      <t>ネンリョウ</t>
    </rPh>
    <rPh sb="57" eb="59">
      <t>ネンリョウ</t>
    </rPh>
    <phoneticPr fontId="2"/>
  </si>
  <si>
    <t>　　※燃料削減効果については、農林水産省「施設園芸省エネルギー生産管理マニュアル (改定2版)」に準じて上記の削減効果を目安とします。</t>
    <rPh sb="3" eb="5">
      <t>ネンリョウ</t>
    </rPh>
    <rPh sb="15" eb="20">
      <t>ノウリンスイサンショウ</t>
    </rPh>
    <rPh sb="60" eb="62">
      <t>メヤス</t>
    </rPh>
    <phoneticPr fontId="2"/>
  </si>
  <si>
    <t>燃料削減目標</t>
    <rPh sb="0" eb="2">
      <t>ネンリョウ</t>
    </rPh>
    <rPh sb="2" eb="4">
      <t>サクゲン</t>
    </rPh>
    <rPh sb="4" eb="6">
      <t>モクヒョウ</t>
    </rPh>
    <phoneticPr fontId="2"/>
  </si>
  <si>
    <t>現状（Ｒ4）</t>
    <phoneticPr fontId="2"/>
  </si>
  <si>
    <t>目標（Ｒ7）</t>
    <phoneticPr fontId="2"/>
  </si>
  <si>
    <t>省エネ型施設園芸産地育成緊急対策事業実施計画書（実績報告書・状況報告書）</t>
    <rPh sb="24" eb="26">
      <t>ジッセキ</t>
    </rPh>
    <rPh sb="26" eb="29">
      <t>ホウコクショ</t>
    </rPh>
    <rPh sb="30" eb="35">
      <t>ジョウキョウホウコクショ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</si>
</sst>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16" x14ac:knownFonts="1">
    <font>
      <sz val="11"/>
      <color theme="1"/>
      <name val="ＭＳ Ｐゴシック"/>
      <family val="2"/>
      <charset val="128"/>
    </font>
    <font>
      <sz val="11"/>
      <color theme="1"/>
      <name val="ＭＳ Ｐゴシック"/>
      <family val="2"/>
      <charset val="128"/>
    </font>
    <font>
      <sz val="6"/>
      <name val="ＭＳ Ｐゴシック"/>
      <family val="2"/>
      <charset val="128"/>
    </font>
    <font>
      <b/>
      <sz val="11"/>
      <color theme="1"/>
      <name val="ＭＳ Ｐゴシック"/>
      <family val="3"/>
      <charset val="128"/>
    </font>
    <font>
      <sz val="14"/>
      <color theme="1"/>
      <name val="ＭＳ Ｐゴシック"/>
      <family val="3"/>
      <charset val="128"/>
    </font>
    <font>
      <sz val="10"/>
      <color theme="1"/>
      <name val="ＭＳ Ｐゴシック"/>
      <family val="3"/>
      <charset val="128"/>
    </font>
    <font>
      <sz val="14"/>
      <name val="ＭＳ Ｐゴシック"/>
      <family val="3"/>
      <charset val="128"/>
    </font>
    <font>
      <sz val="11"/>
      <name val="ＭＳ Ｐゴシック"/>
      <family val="3"/>
      <charset val="128"/>
    </font>
    <font>
      <sz val="11"/>
      <color theme="1"/>
      <name val="ＭＳ Ｐゴシック"/>
      <family val="3"/>
      <charset val="128"/>
    </font>
    <font>
      <sz val="11"/>
      <color rgb="FFFF0000"/>
      <name val="ＭＳ Ｐゴシック"/>
      <family val="3"/>
      <charset val="128"/>
    </font>
    <font>
      <b/>
      <sz val="11"/>
      <name val="ＭＳ Ｐゴシック"/>
      <family val="3"/>
      <charset val="128"/>
    </font>
    <font>
      <sz val="11"/>
      <name val="ＭＳ Ｐゴシック"/>
      <family val="2"/>
      <charset val="128"/>
    </font>
    <font>
      <sz val="8"/>
      <color theme="1"/>
      <name val="ＭＳ Ｐゴシック"/>
      <family val="3"/>
      <charset val="128"/>
    </font>
    <font>
      <sz val="6"/>
      <color theme="1"/>
      <name val="ＭＳ Ｐゴシック"/>
      <family val="3"/>
      <charset val="128"/>
    </font>
    <font>
      <sz val="12"/>
      <color theme="1"/>
      <name val="ＭＳ Ｐゴシック"/>
      <family val="3"/>
      <charset val="128"/>
    </font>
    <font>
      <sz val="14"/>
      <color rgb="FFFF0000"/>
      <name val="ＭＳ Ｐゴシック"/>
      <family val="3"/>
      <charset val="128"/>
    </font>
  </fonts>
  <fills count="11">
    <fill>
      <patternFill patternType="none"/>
    </fill>
    <fill>
      <patternFill patternType="gray125"/>
    </fill>
    <fill>
      <patternFill patternType="solid">
        <fgColor rgb="FFFFFF00"/>
        <bgColor indexed="64"/>
      </patternFill>
    </fill>
    <fill>
      <patternFill patternType="solid">
        <fgColor theme="7"/>
        <bgColor indexed="64"/>
      </patternFill>
    </fill>
    <fill>
      <patternFill patternType="solid">
        <fgColor theme="8" tint="0.79998168889431442"/>
        <bgColor indexed="64"/>
      </patternFill>
    </fill>
    <fill>
      <patternFill patternType="solid">
        <fgColor rgb="FFFFC00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rgb="FFFF33CC"/>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top style="medium">
        <color auto="1"/>
      </top>
      <bottom style="thin">
        <color auto="1"/>
      </bottom>
      <diagonal/>
    </border>
    <border>
      <left/>
      <right/>
      <top style="medium">
        <color auto="1"/>
      </top>
      <bottom style="thin">
        <color auto="1"/>
      </bottom>
      <diagonal/>
    </border>
    <border>
      <left style="double">
        <color auto="1"/>
      </left>
      <right/>
      <top style="medium">
        <color auto="1"/>
      </top>
      <bottom style="thin">
        <color auto="1"/>
      </bottom>
      <diagonal/>
    </border>
    <border>
      <left/>
      <right style="thin">
        <color auto="1"/>
      </right>
      <top style="medium">
        <color auto="1"/>
      </top>
      <bottom style="thin">
        <color auto="1"/>
      </bottom>
      <diagonal/>
    </border>
    <border>
      <left style="double">
        <color auto="1"/>
      </left>
      <right style="thin">
        <color auto="1"/>
      </right>
      <top style="medium">
        <color auto="1"/>
      </top>
      <bottom/>
      <diagonal/>
    </border>
    <border>
      <left style="thin">
        <color auto="1"/>
      </left>
      <right style="double">
        <color auto="1"/>
      </right>
      <top style="medium">
        <color auto="1"/>
      </top>
      <bottom/>
      <diagonal/>
    </border>
    <border>
      <left style="thin">
        <color auto="1"/>
      </left>
      <right style="double">
        <color auto="1"/>
      </right>
      <top style="thin">
        <color auto="1"/>
      </top>
      <bottom style="thin">
        <color auto="1"/>
      </bottom>
      <diagonal/>
    </border>
    <border>
      <left style="double">
        <color auto="1"/>
      </left>
      <right style="thin">
        <color auto="1"/>
      </right>
      <top/>
      <bottom style="thin">
        <color auto="1"/>
      </bottom>
      <diagonal/>
    </border>
    <border>
      <left style="thin">
        <color auto="1"/>
      </left>
      <right style="double">
        <color auto="1"/>
      </right>
      <top/>
      <bottom style="thin">
        <color auto="1"/>
      </bottom>
      <diagonal/>
    </border>
    <border>
      <left/>
      <right style="thin">
        <color auto="1"/>
      </right>
      <top/>
      <bottom style="thin">
        <color auto="1"/>
      </bottom>
      <diagonal/>
    </border>
    <border>
      <left style="thin">
        <color auto="1"/>
      </left>
      <right/>
      <top/>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double">
        <color auto="1"/>
      </right>
      <top style="double">
        <color auto="1"/>
      </top>
      <bottom style="double">
        <color auto="1"/>
      </bottom>
      <diagonal/>
    </border>
    <border>
      <left style="double">
        <color auto="1"/>
      </left>
      <right style="thin">
        <color auto="1"/>
      </right>
      <top/>
      <bottom/>
      <diagonal/>
    </border>
    <border>
      <left style="thin">
        <color auto="1"/>
      </left>
      <right style="double">
        <color auto="1"/>
      </right>
      <top/>
      <bottom/>
      <diagonal/>
    </border>
    <border>
      <left style="thin">
        <color auto="1"/>
      </left>
      <right style="thin">
        <color auto="1"/>
      </right>
      <top style="double">
        <color auto="1"/>
      </top>
      <bottom style="double">
        <color auto="1"/>
      </bottom>
      <diagonal/>
    </border>
    <border diagonalDown="1">
      <left style="thin">
        <color auto="1"/>
      </left>
      <right style="thin">
        <color auto="1"/>
      </right>
      <top style="double">
        <color auto="1"/>
      </top>
      <bottom style="double">
        <color auto="1"/>
      </bottom>
      <diagonal style="thin">
        <color auto="1"/>
      </diagonal>
    </border>
    <border>
      <left style="double">
        <color auto="1"/>
      </left>
      <right style="thin">
        <color auto="1"/>
      </right>
      <top style="double">
        <color auto="1"/>
      </top>
      <bottom style="double">
        <color auto="1"/>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 diagonalDown="1">
      <left style="thin">
        <color auto="1"/>
      </left>
      <right style="double">
        <color auto="1"/>
      </right>
      <top style="double">
        <color auto="1"/>
      </top>
      <bottom style="double">
        <color auto="1"/>
      </bottom>
      <diagonal style="thin">
        <color auto="1"/>
      </diagonal>
    </border>
    <border>
      <left/>
      <right/>
      <top style="double">
        <color auto="1"/>
      </top>
      <bottom style="double">
        <color auto="1"/>
      </bottom>
      <diagonal/>
    </border>
    <border>
      <left style="thin">
        <color auto="1"/>
      </left>
      <right style="thin">
        <color auto="1"/>
      </right>
      <top style="medium">
        <color auto="1"/>
      </top>
      <bottom style="thin">
        <color auto="1"/>
      </bottom>
      <diagonal/>
    </border>
    <border>
      <left style="double">
        <color auto="1"/>
      </left>
      <right style="thin">
        <color auto="1"/>
      </right>
      <top/>
      <bottom style="double">
        <color auto="1"/>
      </bottom>
      <diagonal/>
    </border>
    <border>
      <left style="thin">
        <color auto="1"/>
      </left>
      <right style="double">
        <color auto="1"/>
      </right>
      <top/>
      <bottom style="double">
        <color auto="1"/>
      </bottom>
      <diagonal/>
    </border>
    <border>
      <left style="thin">
        <color auto="1"/>
      </left>
      <right style="thin">
        <color auto="1"/>
      </right>
      <top style="double">
        <color auto="1"/>
      </top>
      <bottom style="thin">
        <color auto="1"/>
      </bottom>
      <diagonal/>
    </border>
    <border>
      <left style="double">
        <color auto="1"/>
      </left>
      <right style="double">
        <color auto="1"/>
      </right>
      <top/>
      <bottom style="thin">
        <color auto="1"/>
      </bottom>
      <diagonal/>
    </border>
    <border diagonalDown="1">
      <left style="double">
        <color auto="1"/>
      </left>
      <right style="double">
        <color auto="1"/>
      </right>
      <top style="double">
        <color auto="1"/>
      </top>
      <bottom style="double">
        <color auto="1"/>
      </bottom>
      <diagonal style="thin">
        <color auto="1"/>
      </diagonal>
    </border>
    <border>
      <left style="double">
        <color auto="1"/>
      </left>
      <right style="double">
        <color auto="1"/>
      </right>
      <top style="medium">
        <color auto="1"/>
      </top>
      <bottom/>
      <diagonal/>
    </border>
    <border>
      <left style="double">
        <color auto="1"/>
      </left>
      <right style="double">
        <color auto="1"/>
      </right>
      <top/>
      <bottom style="double">
        <color auto="1"/>
      </bottom>
      <diagonal/>
    </border>
    <border>
      <left/>
      <right/>
      <top/>
      <bottom style="medium">
        <color indexed="64"/>
      </bottom>
      <diagonal/>
    </border>
    <border>
      <left/>
      <right style="thin">
        <color auto="1"/>
      </right>
      <top style="medium">
        <color auto="1"/>
      </top>
      <bottom/>
      <diagonal/>
    </border>
    <border>
      <left style="thin">
        <color auto="1"/>
      </left>
      <right style="thin">
        <color auto="1"/>
      </right>
      <top style="thin">
        <color auto="1"/>
      </top>
      <bottom style="double">
        <color indexed="64"/>
      </bottom>
      <diagonal/>
    </border>
    <border>
      <left style="double">
        <color auto="1"/>
      </left>
      <right/>
      <top/>
      <bottom style="thin">
        <color auto="1"/>
      </bottom>
      <diagonal/>
    </border>
    <border diagonalDown="1">
      <left style="thin">
        <color auto="1"/>
      </left>
      <right style="thin">
        <color auto="1"/>
      </right>
      <top style="double">
        <color auto="1"/>
      </top>
      <bottom style="thin">
        <color auto="1"/>
      </bottom>
      <diagonal style="thin">
        <color auto="1"/>
      </diagonal>
    </border>
    <border>
      <left style="thin">
        <color theme="1"/>
      </left>
      <right/>
      <top/>
      <bottom/>
      <diagonal/>
    </border>
    <border>
      <left style="thin">
        <color theme="1"/>
      </left>
      <right style="thin">
        <color theme="1"/>
      </right>
      <top style="thin">
        <color theme="1"/>
      </top>
      <bottom style="thin">
        <color theme="1"/>
      </bottom>
      <diagonal/>
    </border>
    <border diagonalDown="1">
      <left style="thin">
        <color theme="1"/>
      </left>
      <right style="thin">
        <color theme="1"/>
      </right>
      <top style="thin">
        <color theme="1"/>
      </top>
      <bottom style="thin">
        <color theme="1"/>
      </bottom>
      <diagonal style="thin">
        <color auto="1"/>
      </diagonal>
    </border>
  </borders>
  <cellStyleXfs count="2">
    <xf numFmtId="0" fontId="0" fillId="0" borderId="0">
      <alignment vertical="center"/>
    </xf>
    <xf numFmtId="38" fontId="1" fillId="0" borderId="0" applyFont="0" applyFill="0" applyBorder="0" applyAlignment="0" applyProtection="0">
      <alignment vertical="center"/>
    </xf>
  </cellStyleXfs>
  <cellXfs count="312">
    <xf numFmtId="0" fontId="0" fillId="0" borderId="0" xfId="0">
      <alignment vertical="center"/>
    </xf>
    <xf numFmtId="38" fontId="0" fillId="0" borderId="0" xfId="1" applyFont="1">
      <alignment vertical="center"/>
    </xf>
    <xf numFmtId="38" fontId="0" fillId="0" borderId="1" xfId="1" applyFont="1" applyBorder="1">
      <alignment vertical="center"/>
    </xf>
    <xf numFmtId="38" fontId="0" fillId="0" borderId="4" xfId="1" applyFont="1" applyBorder="1">
      <alignment vertical="center"/>
    </xf>
    <xf numFmtId="0" fontId="0" fillId="0" borderId="0" xfId="0" applyAlignment="1">
      <alignment vertical="center" shrinkToFit="1"/>
    </xf>
    <xf numFmtId="38" fontId="7" fillId="0" borderId="0" xfId="1" applyFont="1">
      <alignment vertical="center"/>
    </xf>
    <xf numFmtId="0" fontId="0" fillId="0" borderId="0" xfId="0" applyAlignment="1">
      <alignment horizontal="center" vertical="center" shrinkToFit="1"/>
    </xf>
    <xf numFmtId="38" fontId="0" fillId="0" borderId="25" xfId="1" applyFont="1" applyBorder="1">
      <alignment vertical="center"/>
    </xf>
    <xf numFmtId="38" fontId="3" fillId="0" borderId="0" xfId="1" applyFont="1" applyAlignment="1">
      <alignment vertical="center" shrinkToFit="1"/>
    </xf>
    <xf numFmtId="0" fontId="0" fillId="0" borderId="5" xfId="0" applyBorder="1" applyAlignment="1">
      <alignment horizontal="center" vertical="center" shrinkToFit="1"/>
    </xf>
    <xf numFmtId="38" fontId="3" fillId="0" borderId="36" xfId="1" applyFont="1" applyBorder="1" applyAlignment="1">
      <alignment vertical="center" shrinkToFit="1"/>
    </xf>
    <xf numFmtId="0" fontId="8" fillId="0" borderId="0" xfId="0" applyFont="1">
      <alignment vertical="center"/>
    </xf>
    <xf numFmtId="38" fontId="0" fillId="2" borderId="1" xfId="1" applyFont="1" applyFill="1" applyBorder="1" applyProtection="1">
      <alignment vertical="center"/>
      <protection locked="0"/>
    </xf>
    <xf numFmtId="0" fontId="0" fillId="2" borderId="1" xfId="0" applyFill="1" applyBorder="1" applyProtection="1">
      <alignment vertical="center"/>
      <protection locked="0"/>
    </xf>
    <xf numFmtId="0" fontId="0" fillId="3" borderId="1" xfId="0" applyFill="1" applyBorder="1" applyAlignment="1" applyProtection="1">
      <alignment vertical="center" shrinkToFit="1"/>
      <protection locked="0"/>
    </xf>
    <xf numFmtId="0" fontId="0" fillId="3" borderId="2" xfId="0" applyFill="1" applyBorder="1" applyAlignment="1" applyProtection="1">
      <alignment vertical="center" shrinkToFit="1"/>
      <protection locked="0"/>
    </xf>
    <xf numFmtId="38" fontId="0" fillId="2" borderId="2" xfId="1" applyFont="1" applyFill="1" applyBorder="1" applyAlignment="1" applyProtection="1">
      <alignment vertical="center" shrinkToFit="1"/>
      <protection locked="0"/>
    </xf>
    <xf numFmtId="0" fontId="0" fillId="3" borderId="1" xfId="0" applyFill="1" applyBorder="1" applyAlignment="1" applyProtection="1">
      <alignment horizontal="center" vertical="center"/>
      <protection locked="0"/>
    </xf>
    <xf numFmtId="0" fontId="4" fillId="0" borderId="0" xfId="0" applyFont="1" applyProtection="1">
      <alignment vertical="center"/>
    </xf>
    <xf numFmtId="38" fontId="0" fillId="0" borderId="0" xfId="1" applyFont="1" applyProtection="1">
      <alignment vertical="center"/>
    </xf>
    <xf numFmtId="38" fontId="0" fillId="0" borderId="1" xfId="1" applyFont="1" applyBorder="1" applyProtection="1">
      <alignment vertical="center"/>
    </xf>
    <xf numFmtId="0" fontId="0" fillId="0" borderId="0" xfId="0" applyProtection="1">
      <alignment vertical="center"/>
    </xf>
    <xf numFmtId="0" fontId="0" fillId="0" borderId="1" xfId="0"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Border="1" applyProtection="1">
      <alignment vertical="center"/>
    </xf>
    <xf numFmtId="0" fontId="0" fillId="0" borderId="8" xfId="0" applyFill="1" applyBorder="1" applyAlignment="1" applyProtection="1">
      <alignment horizontal="left" vertical="center"/>
    </xf>
    <xf numFmtId="0" fontId="0" fillId="0" borderId="8" xfId="0" applyBorder="1" applyProtection="1">
      <alignment vertical="center"/>
    </xf>
    <xf numFmtId="38" fontId="0" fillId="0" borderId="0" xfId="0" applyNumberFormat="1" applyProtection="1">
      <alignment vertical="center"/>
    </xf>
    <xf numFmtId="0" fontId="0" fillId="0" borderId="0" xfId="0" applyAlignment="1" applyProtection="1">
      <alignment horizontal="center" vertical="center" shrinkToFit="1"/>
    </xf>
    <xf numFmtId="0" fontId="0" fillId="0" borderId="1" xfId="0" applyBorder="1" applyProtection="1">
      <alignment vertical="center"/>
    </xf>
    <xf numFmtId="0" fontId="5" fillId="0" borderId="0" xfId="0" applyFont="1" applyAlignment="1" applyProtection="1">
      <alignment vertical="center" wrapText="1"/>
    </xf>
    <xf numFmtId="0" fontId="0" fillId="0" borderId="1" xfId="0" applyFill="1" applyBorder="1" applyProtection="1">
      <alignment vertical="center"/>
    </xf>
    <xf numFmtId="38" fontId="0" fillId="0" borderId="1" xfId="0" applyNumberFormat="1" applyBorder="1" applyProtection="1">
      <alignment vertical="center"/>
    </xf>
    <xf numFmtId="38" fontId="0" fillId="0" borderId="1" xfId="0" applyNumberFormat="1" applyFill="1" applyBorder="1" applyProtection="1">
      <alignment vertical="center"/>
    </xf>
    <xf numFmtId="0" fontId="0" fillId="0" borderId="0" xfId="0" applyBorder="1" applyAlignment="1" applyProtection="1">
      <alignment horizontal="left" vertical="top" wrapText="1"/>
    </xf>
    <xf numFmtId="0" fontId="0" fillId="0" borderId="0" xfId="0" applyAlignment="1" applyProtection="1">
      <alignment vertical="center"/>
    </xf>
    <xf numFmtId="38" fontId="7" fillId="0" borderId="0" xfId="1" applyFont="1" applyAlignment="1">
      <alignment horizontal="center" vertical="center" shrinkToFit="1"/>
    </xf>
    <xf numFmtId="38" fontId="10" fillId="0" borderId="0" xfId="1" applyFont="1" applyAlignment="1">
      <alignment vertical="center" shrinkToFit="1"/>
    </xf>
    <xf numFmtId="38" fontId="0" fillId="2" borderId="1" xfId="1" applyFont="1" applyFill="1" applyBorder="1" applyAlignment="1" applyProtection="1">
      <alignment vertical="center" shrinkToFit="1"/>
      <protection locked="0"/>
    </xf>
    <xf numFmtId="38" fontId="0" fillId="2" borderId="1" xfId="1" applyFont="1" applyFill="1" applyBorder="1" applyAlignment="1" applyProtection="1">
      <alignment horizontal="center" vertical="center" shrinkToFit="1"/>
      <protection locked="0"/>
    </xf>
    <xf numFmtId="38" fontId="0" fillId="3" borderId="1" xfId="1" applyFont="1" applyFill="1" applyBorder="1" applyAlignment="1" applyProtection="1">
      <alignment horizontal="center" vertical="center" shrinkToFit="1"/>
      <protection locked="0"/>
    </xf>
    <xf numFmtId="38" fontId="3" fillId="0" borderId="31" xfId="1" applyFont="1" applyBorder="1" applyAlignment="1">
      <alignment vertical="center" shrinkToFit="1"/>
    </xf>
    <xf numFmtId="0" fontId="8" fillId="0" borderId="38" xfId="0" applyFont="1" applyBorder="1" applyAlignment="1">
      <alignment horizontal="center" vertical="center" shrinkToFit="1"/>
    </xf>
    <xf numFmtId="38" fontId="7" fillId="0" borderId="0" xfId="1" applyFont="1" applyProtection="1">
      <alignment vertical="center"/>
    </xf>
    <xf numFmtId="38" fontId="10" fillId="0" borderId="3" xfId="1" applyFont="1" applyFill="1" applyBorder="1" applyAlignment="1" applyProtection="1">
      <alignment horizontal="center" vertical="center"/>
    </xf>
    <xf numFmtId="0" fontId="7" fillId="0" borderId="0" xfId="0" applyFont="1" applyFill="1" applyAlignment="1" applyProtection="1">
      <alignment vertical="center" shrinkToFit="1"/>
    </xf>
    <xf numFmtId="0" fontId="7" fillId="0" borderId="0" xfId="0" applyFont="1" applyProtection="1">
      <alignment vertical="center"/>
    </xf>
    <xf numFmtId="0" fontId="0" fillId="0" borderId="0" xfId="0" applyFill="1" applyBorder="1" applyAlignment="1" applyProtection="1">
      <alignment horizontal="center" vertical="center" shrinkToFit="1"/>
    </xf>
    <xf numFmtId="0" fontId="0" fillId="0" borderId="0" xfId="0" applyFill="1" applyAlignment="1" applyProtection="1">
      <alignment horizontal="center" vertical="center"/>
    </xf>
    <xf numFmtId="0" fontId="0" fillId="0" borderId="0" xfId="0" applyFill="1" applyAlignment="1" applyProtection="1">
      <alignment horizontal="center" vertical="center" shrinkToFit="1"/>
    </xf>
    <xf numFmtId="0" fontId="0" fillId="0" borderId="0" xfId="0" applyAlignment="1" applyProtection="1">
      <alignment vertical="center" shrinkToFit="1"/>
    </xf>
    <xf numFmtId="0" fontId="0" fillId="0" borderId="0" xfId="0" applyFill="1" applyAlignment="1" applyProtection="1">
      <alignment vertical="center" shrinkToFit="1"/>
    </xf>
    <xf numFmtId="0" fontId="7" fillId="4" borderId="0" xfId="0" applyFont="1" applyFill="1" applyAlignment="1" applyProtection="1">
      <alignment horizontal="center" vertical="center" shrinkToFit="1"/>
    </xf>
    <xf numFmtId="0" fontId="0" fillId="4" borderId="0" xfId="0" applyFill="1" applyAlignment="1" applyProtection="1">
      <alignment horizontal="center" vertical="center" shrinkToFit="1"/>
    </xf>
    <xf numFmtId="38" fontId="0" fillId="0" borderId="0" xfId="1" applyFont="1" applyAlignment="1" applyProtection="1">
      <alignment vertical="center" shrinkToFit="1"/>
    </xf>
    <xf numFmtId="0" fontId="7" fillId="0" borderId="0" xfId="0" applyFont="1" applyFill="1" applyProtection="1">
      <alignment vertical="center"/>
    </xf>
    <xf numFmtId="0" fontId="7" fillId="0" borderId="0" xfId="0" applyFont="1" applyFill="1" applyAlignment="1" applyProtection="1">
      <alignment horizontal="center" vertical="center"/>
    </xf>
    <xf numFmtId="38" fontId="7" fillId="0" borderId="0" xfId="1" applyFont="1" applyFill="1" applyAlignment="1" applyProtection="1">
      <alignment horizontal="center" vertical="center"/>
    </xf>
    <xf numFmtId="0" fontId="7" fillId="0" borderId="0" xfId="0" applyFont="1" applyFill="1" applyAlignment="1" applyProtection="1">
      <alignment vertical="center"/>
    </xf>
    <xf numFmtId="0" fontId="7" fillId="0" borderId="0" xfId="0" applyFont="1" applyAlignment="1" applyProtection="1">
      <alignment horizontal="center" vertical="center"/>
    </xf>
    <xf numFmtId="0" fontId="0" fillId="7" borderId="16" xfId="0" applyFill="1" applyBorder="1" applyAlignment="1">
      <alignment horizontal="center" vertical="center" shrinkToFit="1"/>
    </xf>
    <xf numFmtId="0" fontId="0" fillId="7" borderId="30" xfId="0" applyFill="1" applyBorder="1" applyAlignment="1">
      <alignment horizontal="center" vertical="center" shrinkToFit="1"/>
    </xf>
    <xf numFmtId="0" fontId="0" fillId="7" borderId="40" xfId="0" applyFill="1" applyBorder="1" applyAlignment="1">
      <alignment horizontal="center" vertical="center" shrinkToFit="1"/>
    </xf>
    <xf numFmtId="38" fontId="3" fillId="7" borderId="33" xfId="1" applyFont="1" applyFill="1" applyBorder="1" applyAlignment="1">
      <alignment vertical="center" shrinkToFit="1"/>
    </xf>
    <xf numFmtId="38" fontId="3" fillId="7" borderId="28" xfId="1" applyFont="1" applyFill="1" applyBorder="1" applyAlignment="1">
      <alignment vertical="center" shrinkToFit="1"/>
    </xf>
    <xf numFmtId="38" fontId="3" fillId="7" borderId="33" xfId="1" applyFont="1" applyFill="1" applyBorder="1" applyAlignment="1">
      <alignment horizontal="right" vertical="center" shrinkToFit="1"/>
    </xf>
    <xf numFmtId="38" fontId="3" fillId="7" borderId="28" xfId="1" applyFont="1" applyFill="1" applyBorder="1" applyAlignment="1">
      <alignment horizontal="right" vertical="center" shrinkToFit="1"/>
    </xf>
    <xf numFmtId="38" fontId="0" fillId="7" borderId="18" xfId="1" applyFont="1" applyFill="1" applyBorder="1">
      <alignment vertical="center"/>
    </xf>
    <xf numFmtId="38" fontId="0" fillId="7" borderId="19" xfId="1" applyFont="1" applyFill="1" applyBorder="1">
      <alignment vertical="center"/>
    </xf>
    <xf numFmtId="0" fontId="0" fillId="4" borderId="24" xfId="0" applyFill="1" applyBorder="1" applyAlignment="1">
      <alignment horizontal="center" vertical="center" shrinkToFit="1"/>
    </xf>
    <xf numFmtId="0" fontId="0" fillId="4" borderId="5" xfId="0" applyFill="1" applyBorder="1" applyAlignment="1">
      <alignment horizontal="center" vertical="center" shrinkToFit="1"/>
    </xf>
    <xf numFmtId="38" fontId="3" fillId="4" borderId="35" xfId="1" applyFont="1" applyFill="1" applyBorder="1" applyAlignment="1">
      <alignment vertical="center" shrinkToFit="1"/>
    </xf>
    <xf numFmtId="38" fontId="3" fillId="4" borderId="31" xfId="1" applyFont="1" applyFill="1" applyBorder="1" applyAlignment="1">
      <alignment vertical="center" shrinkToFit="1"/>
    </xf>
    <xf numFmtId="38" fontId="0" fillId="4" borderId="20" xfId="1" applyFont="1" applyFill="1" applyBorder="1">
      <alignment vertical="center"/>
    </xf>
    <xf numFmtId="0" fontId="0" fillId="8" borderId="14" xfId="0" applyFill="1" applyBorder="1" applyAlignment="1">
      <alignment horizontal="center" vertical="center" shrinkToFit="1"/>
    </xf>
    <xf numFmtId="0" fontId="0" fillId="8" borderId="38" xfId="0" applyFill="1" applyBorder="1" applyAlignment="1">
      <alignment horizontal="center" vertical="center" shrinkToFit="1"/>
    </xf>
    <xf numFmtId="0" fontId="0" fillId="8" borderId="5" xfId="0" applyFill="1" applyBorder="1" applyAlignment="1">
      <alignment horizontal="center" vertical="center" shrinkToFit="1"/>
    </xf>
    <xf numFmtId="38" fontId="3" fillId="8" borderId="31" xfId="1" applyFont="1" applyFill="1" applyBorder="1" applyAlignment="1">
      <alignment vertical="center" shrinkToFit="1"/>
    </xf>
    <xf numFmtId="38" fontId="0" fillId="8" borderId="4" xfId="1" applyFont="1" applyFill="1" applyBorder="1">
      <alignment vertical="center"/>
    </xf>
    <xf numFmtId="0" fontId="0" fillId="9" borderId="38" xfId="0" applyFill="1" applyBorder="1" applyAlignment="1">
      <alignment horizontal="center" vertical="center" shrinkToFit="1"/>
    </xf>
    <xf numFmtId="0" fontId="0" fillId="9" borderId="5" xfId="0" applyFill="1" applyBorder="1" applyAlignment="1">
      <alignment horizontal="center" vertical="center" shrinkToFit="1"/>
    </xf>
    <xf numFmtId="38" fontId="3" fillId="9" borderId="31" xfId="1" applyFont="1" applyFill="1" applyBorder="1" applyAlignment="1">
      <alignment vertical="center" shrinkToFit="1"/>
    </xf>
    <xf numFmtId="38" fontId="0" fillId="9" borderId="4" xfId="1" applyFont="1" applyFill="1" applyBorder="1">
      <alignment vertical="center"/>
    </xf>
    <xf numFmtId="38" fontId="7" fillId="7" borderId="5" xfId="1" applyFont="1" applyFill="1" applyBorder="1" applyAlignment="1">
      <alignment horizontal="center" vertical="center" shrinkToFit="1"/>
    </xf>
    <xf numFmtId="38" fontId="7" fillId="7" borderId="6" xfId="1" applyFont="1" applyFill="1" applyBorder="1" applyAlignment="1">
      <alignment horizontal="center" vertical="center" shrinkToFit="1"/>
    </xf>
    <xf numFmtId="38" fontId="10" fillId="7" borderId="31" xfId="1" applyFont="1" applyFill="1" applyBorder="1" applyAlignment="1">
      <alignment vertical="center" shrinkToFit="1"/>
    </xf>
    <xf numFmtId="38" fontId="10" fillId="7" borderId="32" xfId="1" applyFont="1" applyFill="1" applyBorder="1" applyAlignment="1">
      <alignment vertical="center" shrinkToFit="1"/>
    </xf>
    <xf numFmtId="38" fontId="7" fillId="7" borderId="4" xfId="1" applyFont="1" applyFill="1" applyBorder="1">
      <alignment vertical="center"/>
    </xf>
    <xf numFmtId="38" fontId="10" fillId="6" borderId="33" xfId="1" applyFont="1" applyFill="1" applyBorder="1" applyAlignment="1">
      <alignment horizontal="right" vertical="center" shrinkToFit="1"/>
    </xf>
    <xf numFmtId="38" fontId="10" fillId="6" borderId="34" xfId="1" applyFont="1" applyFill="1" applyBorder="1" applyAlignment="1">
      <alignment horizontal="right" vertical="center" shrinkToFit="1"/>
    </xf>
    <xf numFmtId="38" fontId="10" fillId="6" borderId="37" xfId="1" applyFont="1" applyFill="1" applyBorder="1" applyAlignment="1">
      <alignment horizontal="right" vertical="center" shrinkToFit="1"/>
    </xf>
    <xf numFmtId="38" fontId="7" fillId="6" borderId="25" xfId="1" applyFont="1" applyFill="1" applyBorder="1" applyAlignment="1">
      <alignment horizontal="right" vertical="center"/>
    </xf>
    <xf numFmtId="38" fontId="10" fillId="4" borderId="33" xfId="1" applyFont="1" applyFill="1" applyBorder="1" applyAlignment="1">
      <alignment horizontal="right" vertical="center" shrinkToFit="1"/>
    </xf>
    <xf numFmtId="38" fontId="10" fillId="4" borderId="31" xfId="1" applyFont="1" applyFill="1" applyBorder="1" applyAlignment="1">
      <alignment horizontal="right" vertical="center" shrinkToFit="1"/>
    </xf>
    <xf numFmtId="38" fontId="10" fillId="4" borderId="28" xfId="1" applyFont="1" applyFill="1" applyBorder="1" applyAlignment="1">
      <alignment horizontal="right" vertical="center" shrinkToFit="1"/>
    </xf>
    <xf numFmtId="38" fontId="7" fillId="4" borderId="1" xfId="1" applyFont="1" applyFill="1" applyBorder="1" applyAlignment="1">
      <alignment horizontal="right" vertical="center"/>
    </xf>
    <xf numFmtId="38" fontId="7" fillId="4" borderId="17" xfId="1" applyFont="1" applyFill="1" applyBorder="1" applyAlignment="1">
      <alignment horizontal="right" vertical="center"/>
    </xf>
    <xf numFmtId="176" fontId="7" fillId="0" borderId="0" xfId="1" applyNumberFormat="1" applyFont="1">
      <alignment vertical="center"/>
    </xf>
    <xf numFmtId="176" fontId="10" fillId="6" borderId="31" xfId="1" applyNumberFormat="1" applyFont="1" applyFill="1" applyBorder="1" applyAlignment="1">
      <alignment horizontal="right" vertical="center" shrinkToFit="1"/>
    </xf>
    <xf numFmtId="176" fontId="7" fillId="6" borderId="4" xfId="1" applyNumberFormat="1" applyFont="1" applyFill="1" applyBorder="1" applyAlignment="1">
      <alignment horizontal="right" vertical="center"/>
    </xf>
    <xf numFmtId="176" fontId="7" fillId="6" borderId="41" xfId="1" applyNumberFormat="1" applyFont="1" applyFill="1" applyBorder="1" applyAlignment="1">
      <alignment horizontal="right" vertical="center"/>
    </xf>
    <xf numFmtId="0" fontId="0" fillId="0" borderId="0" xfId="0" applyAlignment="1" applyProtection="1">
      <alignment horizontal="center" vertical="center"/>
    </xf>
    <xf numFmtId="38" fontId="7" fillId="4" borderId="1" xfId="1" applyFont="1" applyFill="1" applyBorder="1" applyAlignment="1" applyProtection="1">
      <alignment horizontal="center" vertical="center"/>
    </xf>
    <xf numFmtId="38" fontId="0" fillId="0" borderId="0" xfId="1" applyFont="1" applyAlignment="1" applyProtection="1">
      <alignment horizontal="center" vertical="center"/>
    </xf>
    <xf numFmtId="0" fontId="0" fillId="0" borderId="0" xfId="0" applyFill="1" applyBorder="1" applyAlignment="1" applyProtection="1">
      <alignment horizontal="left" vertical="center"/>
    </xf>
    <xf numFmtId="38" fontId="7" fillId="0" borderId="0" xfId="1" applyFont="1" applyAlignment="1">
      <alignment horizontal="center" vertical="center"/>
    </xf>
    <xf numFmtId="38" fontId="10" fillId="0" borderId="43" xfId="1" applyFont="1" applyBorder="1" applyAlignment="1">
      <alignment horizontal="center" vertical="center" shrinkToFit="1"/>
    </xf>
    <xf numFmtId="38" fontId="7" fillId="0" borderId="42" xfId="1" applyFont="1" applyFill="1" applyBorder="1" applyAlignment="1">
      <alignment horizontal="center" vertical="center"/>
    </xf>
    <xf numFmtId="38" fontId="3" fillId="0" borderId="32" xfId="1" applyFont="1" applyBorder="1" applyAlignment="1">
      <alignment horizontal="center" vertical="center" shrinkToFit="1"/>
    </xf>
    <xf numFmtId="38" fontId="0" fillId="10" borderId="0" xfId="1" applyFont="1" applyFill="1" applyAlignment="1" applyProtection="1">
      <alignment horizontal="center" vertical="center"/>
    </xf>
    <xf numFmtId="38" fontId="11" fillId="10" borderId="1" xfId="1" applyFont="1" applyFill="1" applyBorder="1" applyAlignment="1" applyProtection="1">
      <alignment horizontal="center" vertical="center"/>
    </xf>
    <xf numFmtId="38" fontId="0" fillId="0" borderId="0" xfId="1" applyFont="1" applyFill="1" applyBorder="1" applyAlignment="1" applyProtection="1">
      <alignment horizontal="center" vertical="center" shrinkToFit="1"/>
    </xf>
    <xf numFmtId="38" fontId="7" fillId="4" borderId="3" xfId="1" applyFont="1" applyFill="1" applyBorder="1" applyAlignment="1" applyProtection="1">
      <alignment horizontal="center" vertical="center"/>
    </xf>
    <xf numFmtId="176" fontId="7" fillId="6" borderId="1" xfId="1" applyNumberFormat="1" applyFont="1" applyFill="1" applyBorder="1" applyAlignment="1">
      <alignment horizontal="right" vertical="center"/>
    </xf>
    <xf numFmtId="176" fontId="7" fillId="0" borderId="46" xfId="1" applyNumberFormat="1" applyFont="1" applyBorder="1">
      <alignment vertical="center"/>
    </xf>
    <xf numFmtId="38" fontId="7" fillId="0" borderId="46" xfId="1" applyFont="1" applyBorder="1">
      <alignment vertical="center"/>
    </xf>
    <xf numFmtId="176" fontId="7" fillId="6" borderId="48" xfId="1" applyNumberFormat="1" applyFont="1" applyFill="1" applyBorder="1" applyAlignment="1">
      <alignment horizontal="center" vertical="center" shrinkToFit="1"/>
    </xf>
    <xf numFmtId="176" fontId="7" fillId="6" borderId="5" xfId="1" applyNumberFormat="1" applyFont="1" applyFill="1" applyBorder="1" applyAlignment="1">
      <alignment horizontal="center" vertical="center" shrinkToFit="1"/>
    </xf>
    <xf numFmtId="38" fontId="7" fillId="6" borderId="48" xfId="1" applyFont="1" applyFill="1" applyBorder="1" applyAlignment="1">
      <alignment horizontal="center" vertical="center" shrinkToFit="1"/>
    </xf>
    <xf numFmtId="38" fontId="8" fillId="0" borderId="0" xfId="1" applyFont="1" applyFill="1" applyBorder="1" applyAlignment="1" applyProtection="1">
      <alignment horizontal="center" vertical="center"/>
    </xf>
    <xf numFmtId="38" fontId="13" fillId="0" borderId="0" xfId="1" applyFont="1" applyFill="1" applyBorder="1" applyAlignment="1" applyProtection="1">
      <alignment horizontal="center" vertical="center"/>
    </xf>
    <xf numFmtId="0" fontId="4" fillId="0" borderId="0" xfId="0" applyFont="1" applyBorder="1" applyProtection="1">
      <alignment vertical="center"/>
    </xf>
    <xf numFmtId="38" fontId="7" fillId="6" borderId="49" xfId="1" applyFont="1" applyFill="1" applyBorder="1" applyAlignment="1">
      <alignment horizontal="right" vertical="center"/>
    </xf>
    <xf numFmtId="38" fontId="7" fillId="6" borderId="1" xfId="1" applyFont="1" applyFill="1" applyBorder="1" applyAlignment="1">
      <alignment horizontal="right" vertical="center"/>
    </xf>
    <xf numFmtId="38" fontId="7" fillId="6" borderId="2" xfId="1" applyFont="1" applyFill="1" applyBorder="1" applyAlignment="1">
      <alignment horizontal="right" vertical="center"/>
    </xf>
    <xf numFmtId="0" fontId="14" fillId="0" borderId="0" xfId="0" applyFont="1" applyProtection="1">
      <alignment vertical="center"/>
    </xf>
    <xf numFmtId="38" fontId="14" fillId="0" borderId="0" xfId="1" applyFont="1" applyProtection="1">
      <alignment vertical="center"/>
    </xf>
    <xf numFmtId="38" fontId="7" fillId="0" borderId="0" xfId="1" applyFont="1" applyFill="1" applyBorder="1" applyAlignment="1">
      <alignment horizontal="right" vertical="center"/>
    </xf>
    <xf numFmtId="0" fontId="9" fillId="0" borderId="0" xfId="0" applyFont="1" applyBorder="1" applyProtection="1">
      <alignment vertical="center"/>
    </xf>
    <xf numFmtId="0" fontId="15" fillId="0" borderId="0" xfId="0" applyFont="1" applyBorder="1" applyAlignment="1" applyProtection="1">
      <alignment horizontal="center" vertical="center"/>
    </xf>
    <xf numFmtId="0" fontId="8" fillId="0" borderId="0" xfId="0" applyFont="1" applyAlignment="1" applyProtection="1">
      <alignment horizontal="center" vertical="center"/>
    </xf>
    <xf numFmtId="38" fontId="7" fillId="7" borderId="12" xfId="1" applyFont="1" applyFill="1" applyBorder="1" applyAlignment="1">
      <alignment horizontal="center" vertical="center"/>
    </xf>
    <xf numFmtId="38" fontId="7" fillId="7" borderId="10" xfId="1" applyFont="1" applyFill="1" applyBorder="1" applyAlignment="1">
      <alignment horizontal="center" vertical="center" shrinkToFit="1"/>
    </xf>
    <xf numFmtId="38" fontId="10" fillId="7" borderId="35" xfId="1" applyFont="1" applyFill="1" applyBorder="1" applyAlignment="1">
      <alignment vertical="center" shrinkToFit="1"/>
    </xf>
    <xf numFmtId="38" fontId="7" fillId="7" borderId="8" xfId="1" applyFont="1" applyFill="1" applyBorder="1" applyAlignment="1">
      <alignment horizontal="center" vertical="center"/>
    </xf>
    <xf numFmtId="38" fontId="10" fillId="6" borderId="31" xfId="1" applyFont="1" applyFill="1" applyBorder="1" applyAlignment="1">
      <alignment horizontal="right" vertical="center" shrinkToFit="1"/>
    </xf>
    <xf numFmtId="38" fontId="7" fillId="6" borderId="50" xfId="1" applyFont="1" applyFill="1" applyBorder="1" applyAlignment="1">
      <alignment horizontal="right" vertical="center"/>
    </xf>
    <xf numFmtId="38" fontId="7" fillId="6" borderId="22" xfId="1" applyFont="1" applyFill="1" applyBorder="1" applyAlignment="1">
      <alignment horizontal="right" vertical="center"/>
    </xf>
    <xf numFmtId="0" fontId="0" fillId="0" borderId="0" xfId="0" applyFill="1" applyBorder="1" applyProtection="1">
      <alignment vertical="center"/>
    </xf>
    <xf numFmtId="38" fontId="0" fillId="2" borderId="1" xfId="1" applyFont="1" applyFill="1" applyBorder="1" applyAlignment="1" applyProtection="1">
      <alignment horizontal="left" vertical="center" shrinkToFit="1"/>
      <protection locked="0"/>
    </xf>
    <xf numFmtId="38" fontId="7" fillId="2" borderId="1" xfId="1" applyFont="1" applyFill="1" applyBorder="1" applyAlignment="1" applyProtection="1">
      <alignment horizontal="left" vertical="center" shrinkToFit="1"/>
      <protection locked="0"/>
    </xf>
    <xf numFmtId="38" fontId="0" fillId="5" borderId="1" xfId="1" applyFont="1" applyFill="1" applyBorder="1" applyAlignment="1" applyProtection="1">
      <alignment horizontal="center" vertical="center" shrinkToFit="1"/>
      <protection locked="0"/>
    </xf>
    <xf numFmtId="38" fontId="0" fillId="0" borderId="0" xfId="1" applyFont="1" applyFill="1" applyBorder="1" applyAlignment="1" applyProtection="1">
      <alignment horizontal="right" vertical="center" shrinkToFit="1"/>
    </xf>
    <xf numFmtId="38" fontId="0" fillId="0" borderId="0" xfId="0" applyNumberFormat="1" applyFill="1" applyBorder="1" applyAlignment="1" applyProtection="1">
      <alignment horizontal="center" vertical="center" shrinkToFit="1"/>
    </xf>
    <xf numFmtId="0" fontId="0" fillId="0" borderId="0" xfId="0" applyBorder="1" applyAlignment="1" applyProtection="1">
      <alignment horizontal="center" vertical="center" shrinkToFit="1"/>
    </xf>
    <xf numFmtId="0" fontId="0" fillId="0" borderId="0" xfId="0" applyBorder="1" applyAlignment="1" applyProtection="1">
      <alignment horizontal="center" vertical="center"/>
    </xf>
    <xf numFmtId="9" fontId="0" fillId="0" borderId="0" xfId="0" applyNumberFormat="1" applyBorder="1" applyAlignment="1" applyProtection="1">
      <alignment horizontal="center" vertical="center"/>
    </xf>
    <xf numFmtId="0" fontId="0" fillId="0" borderId="4" xfId="0" applyBorder="1" applyAlignment="1" applyProtection="1">
      <alignment horizontal="center" vertical="center"/>
    </xf>
    <xf numFmtId="0" fontId="0" fillId="0" borderId="0" xfId="0" applyBorder="1" applyAlignment="1" applyProtection="1">
      <alignment horizontal="left" vertical="center" shrinkToFit="1"/>
    </xf>
    <xf numFmtId="0" fontId="0" fillId="0" borderId="0" xfId="0" applyFill="1" applyBorder="1" applyAlignment="1" applyProtection="1">
      <alignment horizontal="left" vertical="center"/>
      <protection locked="0"/>
    </xf>
    <xf numFmtId="0" fontId="0" fillId="5" borderId="1" xfId="0" applyFill="1" applyBorder="1" applyAlignment="1" applyProtection="1">
      <alignment horizontal="center" vertical="center" wrapText="1"/>
      <protection locked="0"/>
    </xf>
    <xf numFmtId="38" fontId="0" fillId="0" borderId="21" xfId="1" applyFont="1" applyFill="1" applyBorder="1" applyAlignment="1" applyProtection="1">
      <alignment vertical="center" shrinkToFit="1"/>
    </xf>
    <xf numFmtId="38" fontId="0" fillId="0" borderId="21" xfId="1" applyFont="1" applyFill="1" applyBorder="1" applyAlignment="1" applyProtection="1">
      <alignment horizontal="center" vertical="center" shrinkToFit="1"/>
    </xf>
    <xf numFmtId="176" fontId="7" fillId="6" borderId="21" xfId="1" applyNumberFormat="1" applyFont="1" applyFill="1" applyBorder="1" applyAlignment="1">
      <alignment horizontal="right" vertical="center"/>
    </xf>
    <xf numFmtId="38" fontId="7" fillId="4" borderId="3" xfId="1" applyFont="1" applyFill="1" applyBorder="1" applyAlignment="1">
      <alignment horizontal="right" vertical="center"/>
    </xf>
    <xf numFmtId="38" fontId="7" fillId="6" borderId="4" xfId="1" applyFont="1" applyFill="1" applyBorder="1" applyAlignment="1">
      <alignment horizontal="right" vertical="center"/>
    </xf>
    <xf numFmtId="38" fontId="10" fillId="6" borderId="28" xfId="1" applyFont="1" applyFill="1" applyBorder="1" applyAlignment="1">
      <alignment horizontal="right" vertical="center" shrinkToFit="1"/>
    </xf>
    <xf numFmtId="0" fontId="0" fillId="0" borderId="0" xfId="0" applyAlignment="1" applyProtection="1">
      <alignment horizontal="left" vertical="center" wrapText="1"/>
    </xf>
    <xf numFmtId="0" fontId="0" fillId="2" borderId="1" xfId="0" applyFill="1" applyBorder="1" applyAlignment="1" applyProtection="1">
      <alignment horizontal="center" vertical="center"/>
      <protection locked="0"/>
    </xf>
    <xf numFmtId="0" fontId="0" fillId="0" borderId="1" xfId="0" applyBorder="1" applyAlignment="1" applyProtection="1">
      <alignment horizontal="center" vertical="center" shrinkToFit="1"/>
    </xf>
    <xf numFmtId="0" fontId="0" fillId="0" borderId="2" xfId="0" applyBorder="1" applyAlignment="1" applyProtection="1">
      <alignment horizontal="center" vertical="center"/>
    </xf>
    <xf numFmtId="0" fontId="0" fillId="0" borderId="2" xfId="0"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left" vertical="top" wrapText="1"/>
    </xf>
    <xf numFmtId="0" fontId="0" fillId="0" borderId="1" xfId="0" applyBorder="1" applyAlignment="1" applyProtection="1">
      <alignment horizontal="center" vertical="center"/>
    </xf>
    <xf numFmtId="38" fontId="0" fillId="0" borderId="1" xfId="1" applyFont="1" applyFill="1" applyBorder="1" applyAlignment="1" applyProtection="1">
      <alignment horizontal="center" vertical="center" shrinkToFit="1"/>
    </xf>
    <xf numFmtId="0" fontId="0" fillId="0" borderId="1" xfId="0" applyFill="1" applyBorder="1" applyAlignment="1" applyProtection="1">
      <alignment horizontal="center" vertical="center" shrinkToFit="1"/>
    </xf>
    <xf numFmtId="38" fontId="0" fillId="0" borderId="4" xfId="1" applyFont="1" applyFill="1" applyBorder="1" applyAlignment="1" applyProtection="1">
      <alignment horizontal="center" vertical="center" shrinkToFit="1"/>
    </xf>
    <xf numFmtId="38" fontId="0" fillId="0" borderId="2" xfId="1" applyFont="1" applyFill="1" applyBorder="1" applyAlignment="1" applyProtection="1">
      <alignment horizontal="center" vertical="center" shrinkToFit="1"/>
    </xf>
    <xf numFmtId="38" fontId="8" fillId="0" borderId="0" xfId="1" applyFont="1" applyProtection="1">
      <alignment vertical="center"/>
    </xf>
    <xf numFmtId="38" fontId="5" fillId="0" borderId="0" xfId="1" applyFont="1" applyFill="1" applyBorder="1" applyAlignment="1" applyProtection="1">
      <alignment horizontal="left" vertical="center"/>
    </xf>
    <xf numFmtId="38" fontId="8" fillId="0" borderId="1" xfId="1" applyFont="1" applyBorder="1" applyAlignment="1" applyProtection="1">
      <alignment vertical="center" shrinkToFit="1"/>
    </xf>
    <xf numFmtId="0" fontId="8" fillId="0" borderId="21" xfId="0" applyFont="1" applyBorder="1" applyAlignment="1" applyProtection="1">
      <alignment horizontal="left" vertical="center"/>
      <protection locked="0"/>
    </xf>
    <xf numFmtId="38" fontId="8" fillId="0" borderId="1" xfId="1" applyFont="1" applyBorder="1" applyAlignment="1" applyProtection="1">
      <alignment horizontal="center" vertical="center"/>
    </xf>
    <xf numFmtId="38" fontId="8" fillId="0" borderId="21" xfId="1" applyFont="1" applyBorder="1" applyProtection="1">
      <alignment vertical="center"/>
    </xf>
    <xf numFmtId="38" fontId="8" fillId="0" borderId="1" xfId="1" applyFont="1" applyBorder="1" applyAlignment="1" applyProtection="1">
      <alignment horizontal="center" vertical="center" shrinkToFit="1"/>
    </xf>
    <xf numFmtId="38" fontId="8" fillId="2" borderId="1" xfId="1" applyFont="1" applyFill="1" applyBorder="1" applyProtection="1">
      <alignment vertical="center"/>
      <protection locked="0"/>
    </xf>
    <xf numFmtId="38" fontId="8" fillId="0" borderId="1" xfId="1" applyFont="1" applyBorder="1" applyProtection="1">
      <alignment vertical="center"/>
    </xf>
    <xf numFmtId="176" fontId="8" fillId="0" borderId="1" xfId="1" applyNumberFormat="1" applyFont="1" applyBorder="1" applyProtection="1">
      <alignment vertical="center"/>
    </xf>
    <xf numFmtId="38" fontId="8" fillId="0" borderId="22" xfId="1" applyFont="1" applyBorder="1" applyProtection="1">
      <alignment vertical="center"/>
    </xf>
    <xf numFmtId="38" fontId="8" fillId="0" borderId="0" xfId="1" applyFont="1" applyBorder="1" applyAlignment="1" applyProtection="1">
      <alignment vertical="center" shrinkToFit="1"/>
    </xf>
    <xf numFmtId="38" fontId="8" fillId="0" borderId="0" xfId="1" applyFont="1" applyFill="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38" fontId="8" fillId="0" borderId="0" xfId="1" applyFont="1" applyAlignment="1" applyProtection="1">
      <alignment vertical="center"/>
    </xf>
    <xf numFmtId="0" fontId="8" fillId="0" borderId="0" xfId="0" applyFont="1" applyProtection="1">
      <alignment vertical="center"/>
    </xf>
    <xf numFmtId="0" fontId="8" fillId="0" borderId="8" xfId="0" applyFont="1" applyBorder="1" applyProtection="1">
      <alignment vertical="center"/>
    </xf>
    <xf numFmtId="0" fontId="6" fillId="0" borderId="51" xfId="0" applyFont="1" applyBorder="1" applyProtection="1">
      <alignment vertical="center"/>
    </xf>
    <xf numFmtId="38" fontId="8" fillId="0" borderId="52" xfId="1" applyFont="1" applyFill="1" applyBorder="1" applyAlignment="1" applyProtection="1">
      <alignment horizontal="center" vertical="center"/>
    </xf>
    <xf numFmtId="0" fontId="8" fillId="0" borderId="52" xfId="0" applyFont="1" applyBorder="1" applyProtection="1">
      <alignment vertical="center"/>
    </xf>
    <xf numFmtId="38" fontId="8" fillId="0" borderId="52" xfId="1" applyFont="1" applyFill="1" applyBorder="1" applyAlignment="1" applyProtection="1">
      <alignment horizontal="center" vertical="center"/>
      <protection locked="0"/>
    </xf>
    <xf numFmtId="0" fontId="8" fillId="0" borderId="52" xfId="0" applyFont="1" applyBorder="1" applyAlignment="1" applyProtection="1">
      <alignment horizontal="center" vertical="center"/>
    </xf>
    <xf numFmtId="38" fontId="8" fillId="2" borderId="52" xfId="1" applyFont="1" applyFill="1" applyBorder="1" applyProtection="1">
      <alignment vertical="center"/>
      <protection locked="0"/>
    </xf>
    <xf numFmtId="38" fontId="8" fillId="0" borderId="52" xfId="0" applyNumberFormat="1" applyFont="1" applyBorder="1" applyProtection="1">
      <alignment vertical="center"/>
    </xf>
    <xf numFmtId="0" fontId="8" fillId="0" borderId="53" xfId="0" applyFont="1" applyBorder="1" applyProtection="1">
      <alignment vertical="center"/>
    </xf>
    <xf numFmtId="38" fontId="8" fillId="0" borderId="52" xfId="1" applyFont="1" applyBorder="1" applyProtection="1">
      <alignment vertical="center"/>
    </xf>
    <xf numFmtId="38" fontId="8" fillId="6" borderId="29" xfId="1" applyFont="1" applyFill="1" applyBorder="1" applyAlignment="1">
      <alignment horizontal="center" vertical="center" shrinkToFit="1"/>
    </xf>
    <xf numFmtId="38" fontId="8" fillId="6" borderId="5" xfId="1" applyFont="1" applyFill="1" applyBorder="1" applyAlignment="1">
      <alignment horizontal="center" vertical="center" shrinkToFit="1"/>
    </xf>
    <xf numFmtId="38" fontId="8" fillId="6" borderId="0" xfId="1" applyFont="1" applyFill="1" applyBorder="1" applyAlignment="1">
      <alignment horizontal="center" vertical="center" shrinkToFit="1"/>
    </xf>
    <xf numFmtId="38" fontId="8" fillId="6" borderId="21" xfId="1" applyFont="1" applyFill="1" applyBorder="1" applyAlignment="1">
      <alignment horizontal="center" vertical="center" shrinkToFit="1"/>
    </xf>
    <xf numFmtId="176" fontId="8" fillId="6" borderId="7" xfId="1" applyNumberFormat="1" applyFont="1" applyFill="1" applyBorder="1" applyAlignment="1">
      <alignment horizontal="center" vertical="center" shrinkToFit="1"/>
    </xf>
    <xf numFmtId="38" fontId="8" fillId="0" borderId="1" xfId="1" applyFont="1" applyBorder="1" applyAlignment="1" applyProtection="1">
      <alignment horizontal="center" vertical="center"/>
      <protection locked="0"/>
    </xf>
    <xf numFmtId="38" fontId="8" fillId="3" borderId="52" xfId="1" applyFont="1" applyFill="1" applyBorder="1" applyAlignment="1" applyProtection="1">
      <alignment horizontal="center" vertical="center"/>
      <protection locked="0"/>
    </xf>
    <xf numFmtId="0" fontId="4" fillId="3" borderId="52"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0" fillId="0" borderId="1" xfId="0" applyBorder="1" applyAlignment="1" applyProtection="1">
      <alignment horizontal="center" vertical="center" shrinkToFit="1"/>
    </xf>
    <xf numFmtId="0" fontId="0" fillId="0" borderId="2" xfId="0" applyBorder="1" applyAlignment="1" applyProtection="1">
      <alignment horizontal="center" vertical="center"/>
    </xf>
    <xf numFmtId="0" fontId="0" fillId="0" borderId="2" xfId="0" applyFill="1" applyBorder="1" applyAlignment="1" applyProtection="1">
      <alignment horizontal="center" vertical="center"/>
    </xf>
    <xf numFmtId="0" fontId="0" fillId="0" borderId="0" xfId="0" applyBorder="1" applyAlignment="1" applyProtection="1">
      <alignment horizontal="left" vertical="center"/>
    </xf>
    <xf numFmtId="0" fontId="0" fillId="0" borderId="0" xfId="0" applyAlignment="1" applyProtection="1">
      <alignment horizontal="left" vertical="top" wrapText="1"/>
    </xf>
    <xf numFmtId="0" fontId="0" fillId="0" borderId="1" xfId="0" applyBorder="1" applyAlignment="1" applyProtection="1">
      <alignment horizontal="center" vertical="center"/>
    </xf>
    <xf numFmtId="38" fontId="0" fillId="0" borderId="1" xfId="1" applyFont="1" applyFill="1" applyBorder="1" applyAlignment="1" applyProtection="1">
      <alignment horizontal="center" vertical="center" shrinkToFit="1"/>
    </xf>
    <xf numFmtId="0" fontId="0" fillId="0" borderId="1" xfId="0" applyFill="1" applyBorder="1" applyAlignment="1" applyProtection="1">
      <alignment horizontal="center" vertical="center" shrinkToFit="1"/>
    </xf>
    <xf numFmtId="38" fontId="0" fillId="0" borderId="4" xfId="1" applyFont="1" applyFill="1" applyBorder="1" applyAlignment="1" applyProtection="1">
      <alignment horizontal="center" vertical="center" shrinkToFit="1"/>
    </xf>
    <xf numFmtId="38" fontId="0" fillId="0" borderId="2" xfId="1" applyFont="1" applyFill="1" applyBorder="1" applyAlignment="1" applyProtection="1">
      <alignment horizontal="center" vertical="center" shrinkToFit="1"/>
    </xf>
    <xf numFmtId="0" fontId="0" fillId="5" borderId="1" xfId="0" applyFill="1" applyBorder="1" applyProtection="1">
      <alignment vertical="center"/>
      <protection locked="0"/>
    </xf>
    <xf numFmtId="38" fontId="7" fillId="0" borderId="44" xfId="1" applyFont="1" applyBorder="1" applyAlignment="1">
      <alignment horizontal="center" vertical="center" shrinkToFit="1"/>
    </xf>
    <xf numFmtId="38" fontId="7" fillId="0" borderId="45" xfId="1" applyFont="1" applyBorder="1" applyAlignment="1">
      <alignment horizontal="center" vertical="center" shrinkToFit="1"/>
    </xf>
    <xf numFmtId="38" fontId="7" fillId="7" borderId="11" xfId="1" applyFont="1" applyFill="1" applyBorder="1" applyAlignment="1">
      <alignment horizontal="center" vertical="center"/>
    </xf>
    <xf numFmtId="38" fontId="7" fillId="7" borderId="12" xfId="1" applyFont="1" applyFill="1" applyBorder="1" applyAlignment="1">
      <alignment horizontal="center" vertical="center"/>
    </xf>
    <xf numFmtId="38" fontId="7" fillId="4" borderId="47" xfId="1" applyFont="1" applyFill="1" applyBorder="1" applyAlignment="1">
      <alignment horizontal="center" vertical="center" shrinkToFit="1"/>
    </xf>
    <xf numFmtId="38" fontId="7" fillId="4" borderId="10" xfId="1" applyFont="1" applyFill="1" applyBorder="1" applyAlignment="1">
      <alignment horizontal="center" vertical="center" shrinkToFit="1"/>
    </xf>
    <xf numFmtId="38" fontId="7" fillId="4" borderId="26" xfId="1" applyFont="1" applyFill="1" applyBorder="1" applyAlignment="1">
      <alignment horizontal="center" vertical="center" shrinkToFit="1"/>
    </xf>
    <xf numFmtId="38" fontId="7" fillId="4" borderId="7" xfId="1" applyFont="1" applyFill="1" applyBorder="1" applyAlignment="1">
      <alignment horizontal="center" vertical="center" shrinkToFit="1"/>
    </xf>
    <xf numFmtId="38" fontId="7" fillId="4" borderId="16" xfId="1" applyFont="1" applyFill="1" applyBorder="1" applyAlignment="1">
      <alignment horizontal="center" vertical="center" shrinkToFit="1"/>
    </xf>
    <xf numFmtId="38" fontId="7" fillId="4" borderId="30" xfId="1" applyFont="1" applyFill="1" applyBorder="1" applyAlignment="1">
      <alignment horizontal="center" vertical="center" shrinkToFit="1"/>
    </xf>
    <xf numFmtId="38" fontId="8" fillId="6" borderId="13" xfId="1" applyFont="1" applyFill="1" applyBorder="1" applyAlignment="1">
      <alignment horizontal="center" vertical="center" shrinkToFit="1"/>
    </xf>
    <xf numFmtId="38" fontId="8" fillId="6" borderId="12" xfId="1" applyFont="1" applyFill="1" applyBorder="1" applyAlignment="1">
      <alignment horizontal="center" vertical="center" shrinkToFit="1"/>
    </xf>
    <xf numFmtId="0" fontId="8" fillId="0" borderId="14" xfId="0" applyFont="1" applyBorder="1" applyAlignment="1">
      <alignment horizontal="center" vertical="center" shrinkToFit="1"/>
    </xf>
    <xf numFmtId="38" fontId="7" fillId="6" borderId="4" xfId="1" applyFont="1" applyFill="1" applyBorder="1" applyAlignment="1">
      <alignment horizontal="center" vertical="center" shrinkToFit="1"/>
    </xf>
    <xf numFmtId="0" fontId="0" fillId="4" borderId="12" xfId="0" applyFill="1" applyBorder="1" applyAlignment="1">
      <alignment horizontal="center" vertical="center" shrinkToFit="1"/>
    </xf>
    <xf numFmtId="0" fontId="0" fillId="4" borderId="14" xfId="0" applyFill="1" applyBorder="1" applyAlignment="1">
      <alignment horizontal="center" vertical="center" shrinkToFit="1"/>
    </xf>
    <xf numFmtId="0" fontId="0" fillId="4" borderId="11" xfId="0" applyFill="1" applyBorder="1" applyAlignment="1">
      <alignment horizontal="center" vertical="center" shrinkToFit="1"/>
    </xf>
    <xf numFmtId="0" fontId="0" fillId="7" borderId="15" xfId="0" applyFill="1" applyBorder="1" applyAlignment="1">
      <alignment horizontal="center" vertical="center" shrinkToFit="1"/>
    </xf>
    <xf numFmtId="0" fontId="0" fillId="7" borderId="39" xfId="0" applyFill="1" applyBorder="1" applyAlignment="1">
      <alignment horizontal="center" vertical="center" shrinkToFit="1"/>
    </xf>
    <xf numFmtId="0" fontId="0" fillId="0" borderId="26" xfId="0" applyBorder="1" applyAlignment="1">
      <alignment horizontal="center" vertical="center" shrinkToFit="1"/>
    </xf>
    <xf numFmtId="0" fontId="0" fillId="0" borderId="7" xfId="0" applyBorder="1" applyAlignment="1">
      <alignment horizontal="center" vertical="center" shrinkToFit="1"/>
    </xf>
    <xf numFmtId="0" fontId="0" fillId="0" borderId="27" xfId="0" applyBorder="1" applyAlignment="1">
      <alignment horizontal="center" vertical="center" shrinkToFit="1"/>
    </xf>
    <xf numFmtId="0" fontId="0" fillId="0" borderId="21" xfId="0" applyBorder="1" applyAlignment="1">
      <alignment horizontal="center" vertical="center" shrinkToFit="1"/>
    </xf>
    <xf numFmtId="0" fontId="0" fillId="7" borderId="29" xfId="0" applyFill="1" applyBorder="1" applyAlignment="1">
      <alignment horizontal="center" vertical="center" shrinkToFit="1"/>
    </xf>
    <xf numFmtId="0" fontId="0" fillId="2" borderId="1" xfId="0" applyFill="1" applyBorder="1" applyAlignment="1" applyProtection="1">
      <alignment horizontal="left" vertical="center" shrinkToFit="1"/>
      <protection locked="0"/>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9" xfId="0" applyFill="1" applyBorder="1" applyAlignment="1" applyProtection="1">
      <alignment horizontal="center" vertical="center"/>
      <protection locked="0"/>
    </xf>
    <xf numFmtId="0" fontId="0" fillId="0" borderId="1" xfId="0" applyBorder="1" applyAlignment="1" applyProtection="1">
      <alignment horizontal="left" vertical="center" shrinkToFit="1"/>
    </xf>
    <xf numFmtId="0" fontId="0" fillId="0" borderId="1" xfId="0" applyBorder="1" applyAlignment="1" applyProtection="1">
      <alignment horizontal="center" vertical="center" shrinkToFit="1"/>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2" xfId="0" applyBorder="1" applyAlignment="1" applyProtection="1">
      <alignment horizontal="left" vertical="center" shrinkToFit="1"/>
    </xf>
    <xf numFmtId="0" fontId="0" fillId="0" borderId="9" xfId="0" applyBorder="1" applyAlignment="1" applyProtection="1">
      <alignment horizontal="left" vertical="center" shrinkToFit="1"/>
    </xf>
    <xf numFmtId="0" fontId="0" fillId="0" borderId="3" xfId="0" applyBorder="1" applyAlignment="1" applyProtection="1">
      <alignment horizontal="left" vertical="center" shrinkToFit="1"/>
    </xf>
    <xf numFmtId="0" fontId="0" fillId="0" borderId="5" xfId="0" applyBorder="1" applyAlignment="1" applyProtection="1">
      <alignment horizontal="left" vertical="center" shrinkToFit="1"/>
    </xf>
    <xf numFmtId="0" fontId="0" fillId="0" borderId="2" xfId="0" applyBorder="1" applyAlignment="1" applyProtection="1">
      <alignment horizontal="left" vertical="center"/>
    </xf>
    <xf numFmtId="0" fontId="0" fillId="0" borderId="9" xfId="0" applyBorder="1" applyAlignment="1" applyProtection="1">
      <alignment horizontal="left" vertical="center"/>
    </xf>
    <xf numFmtId="0" fontId="0" fillId="0" borderId="3" xfId="0" applyBorder="1" applyAlignment="1" applyProtection="1">
      <alignment horizontal="left" vertical="center"/>
    </xf>
    <xf numFmtId="0" fontId="0" fillId="0" borderId="2" xfId="0" applyBorder="1" applyAlignment="1" applyProtection="1">
      <alignment horizontal="center" vertical="center"/>
    </xf>
    <xf numFmtId="0" fontId="0" fillId="0" borderId="3" xfId="0" applyBorder="1" applyAlignment="1" applyProtection="1">
      <alignment horizontal="center" vertical="center"/>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0" borderId="9" xfId="0" applyBorder="1" applyAlignment="1" applyProtection="1">
      <alignment horizontal="center" vertical="center"/>
    </xf>
    <xf numFmtId="0" fontId="8" fillId="0" borderId="1" xfId="0" applyFont="1" applyFill="1" applyBorder="1" applyAlignment="1" applyProtection="1">
      <alignment horizontal="left" vertical="center"/>
    </xf>
    <xf numFmtId="0" fontId="8" fillId="0" borderId="0" xfId="0" applyFont="1" applyAlignment="1" applyProtection="1">
      <alignment horizontal="left" vertical="center" wrapText="1"/>
    </xf>
    <xf numFmtId="0" fontId="0" fillId="0" borderId="1" xfId="0" applyFill="1" applyBorder="1" applyAlignment="1" applyProtection="1">
      <alignment horizontal="left" vertical="center"/>
    </xf>
    <xf numFmtId="0" fontId="0" fillId="0" borderId="0" xfId="0" applyBorder="1" applyAlignment="1" applyProtection="1">
      <alignment horizontal="left" vertical="center"/>
    </xf>
    <xf numFmtId="0" fontId="0" fillId="0" borderId="25" xfId="0" applyBorder="1" applyAlignment="1" applyProtection="1">
      <alignment horizontal="center" vertical="center"/>
    </xf>
    <xf numFmtId="0" fontId="0" fillId="0" borderId="8" xfId="0" applyBorder="1" applyAlignment="1" applyProtection="1">
      <alignment horizontal="center" vertical="center"/>
    </xf>
    <xf numFmtId="0" fontId="8" fillId="0" borderId="0" xfId="0" applyFont="1" applyAlignment="1" applyProtection="1">
      <alignment horizontal="left" vertical="center"/>
    </xf>
    <xf numFmtId="0" fontId="0" fillId="0" borderId="8" xfId="0" applyBorder="1" applyAlignment="1" applyProtection="1">
      <alignment horizontal="left" vertical="center"/>
    </xf>
    <xf numFmtId="0" fontId="0" fillId="0" borderId="1" xfId="0" applyFill="1" applyBorder="1" applyAlignment="1" applyProtection="1">
      <alignment vertical="center" wrapText="1"/>
    </xf>
    <xf numFmtId="0" fontId="0" fillId="0" borderId="0" xfId="0" applyFill="1" applyBorder="1" applyAlignment="1" applyProtection="1">
      <alignment vertical="center"/>
    </xf>
    <xf numFmtId="0" fontId="0" fillId="0" borderId="8" xfId="0" applyFill="1" applyBorder="1" applyAlignment="1" applyProtection="1">
      <alignment horizontal="left" vertical="center" wrapText="1"/>
    </xf>
    <xf numFmtId="0" fontId="0" fillId="2" borderId="6" xfId="0" applyFill="1" applyBorder="1" applyAlignment="1" applyProtection="1">
      <alignment horizontal="left" vertical="top" wrapText="1"/>
      <protection locked="0"/>
    </xf>
    <xf numFmtId="0" fontId="0" fillId="0" borderId="23" xfId="0" applyBorder="1" applyAlignment="1" applyProtection="1">
      <alignment horizontal="left" vertical="top" wrapText="1"/>
      <protection locked="0"/>
    </xf>
    <xf numFmtId="0" fontId="0" fillId="0" borderId="24" xfId="0" applyBorder="1" applyAlignment="1" applyProtection="1">
      <alignment horizontal="left" vertical="top" wrapText="1"/>
      <protection locked="0"/>
    </xf>
    <xf numFmtId="0" fontId="0" fillId="0" borderId="25"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xf>
    <xf numFmtId="0" fontId="0" fillId="0" borderId="0" xfId="0" applyAlignment="1" applyProtection="1">
      <alignment horizontal="left" vertical="top" wrapText="1"/>
    </xf>
    <xf numFmtId="0" fontId="0" fillId="0" borderId="1" xfId="0" applyBorder="1" applyAlignment="1" applyProtection="1">
      <alignment horizontal="center" vertical="center"/>
    </xf>
    <xf numFmtId="9" fontId="0" fillId="0" borderId="1" xfId="0" quotePrefix="1" applyNumberFormat="1" applyBorder="1" applyAlignment="1" applyProtection="1">
      <alignment horizontal="center" vertical="center"/>
    </xf>
    <xf numFmtId="38" fontId="0" fillId="2" borderId="1" xfId="1" applyFont="1" applyFill="1" applyBorder="1" applyAlignment="1" applyProtection="1">
      <alignment horizontal="center" vertical="center"/>
      <protection locked="0"/>
    </xf>
    <xf numFmtId="38" fontId="0" fillId="0" borderId="1" xfId="1" applyFont="1" applyFill="1" applyBorder="1" applyAlignment="1" applyProtection="1">
      <alignment horizontal="center" vertical="center" shrinkToFit="1"/>
    </xf>
    <xf numFmtId="38" fontId="0" fillId="0" borderId="1" xfId="1" applyFont="1" applyFill="1" applyBorder="1" applyAlignment="1" applyProtection="1">
      <alignment horizontal="center" vertical="center"/>
      <protection locked="0"/>
    </xf>
    <xf numFmtId="0" fontId="0" fillId="0" borderId="1" xfId="0" applyFill="1" applyBorder="1" applyAlignment="1" applyProtection="1">
      <alignment horizontal="center" vertical="center" shrinkToFit="1"/>
    </xf>
    <xf numFmtId="38" fontId="0" fillId="2" borderId="2" xfId="1" applyFont="1" applyFill="1" applyBorder="1" applyAlignment="1" applyProtection="1">
      <alignment horizontal="left" vertical="center" shrinkToFit="1"/>
      <protection locked="0"/>
    </xf>
    <xf numFmtId="38" fontId="0" fillId="2" borderId="9" xfId="1" applyFont="1" applyFill="1" applyBorder="1" applyAlignment="1" applyProtection="1">
      <alignment horizontal="left" vertical="center" shrinkToFit="1"/>
      <protection locked="0"/>
    </xf>
    <xf numFmtId="38" fontId="0" fillId="2" borderId="3" xfId="1" applyFont="1" applyFill="1" applyBorder="1" applyAlignment="1" applyProtection="1">
      <alignment horizontal="left" vertical="center" shrinkToFit="1"/>
      <protection locked="0"/>
    </xf>
    <xf numFmtId="38" fontId="0" fillId="0" borderId="5" xfId="1" applyFont="1" applyFill="1" applyBorder="1" applyAlignment="1" applyProtection="1">
      <alignment horizontal="center" vertical="center" shrinkToFit="1"/>
    </xf>
    <xf numFmtId="38" fontId="0" fillId="0" borderId="4" xfId="1" applyFont="1" applyFill="1" applyBorder="1" applyAlignment="1" applyProtection="1">
      <alignment horizontal="center" vertical="center" shrinkToFit="1"/>
    </xf>
    <xf numFmtId="38" fontId="0" fillId="0" borderId="5" xfId="1" applyFont="1" applyFill="1" applyBorder="1" applyAlignment="1" applyProtection="1">
      <alignment horizontal="center" vertical="center" wrapText="1" shrinkToFit="1"/>
    </xf>
    <xf numFmtId="38" fontId="0" fillId="0" borderId="2" xfId="1" applyFont="1" applyFill="1" applyBorder="1" applyAlignment="1" applyProtection="1">
      <alignment horizontal="center" vertical="center" shrinkToFit="1"/>
    </xf>
    <xf numFmtId="38" fontId="0" fillId="0" borderId="9" xfId="1" applyFont="1" applyFill="1" applyBorder="1" applyAlignment="1" applyProtection="1">
      <alignment horizontal="center" vertical="center" shrinkToFit="1"/>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38" fontId="8" fillId="0" borderId="52" xfId="1" applyFont="1" applyFill="1" applyBorder="1" applyAlignment="1" applyProtection="1">
      <alignment horizontal="center" vertical="center" wrapText="1"/>
      <protection locked="0"/>
    </xf>
    <xf numFmtId="38" fontId="8" fillId="2" borderId="2" xfId="1" applyFont="1" applyFill="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3" xfId="0" applyFont="1" applyBorder="1" applyAlignment="1" applyProtection="1">
      <alignment horizontal="left" vertical="center"/>
      <protection locked="0"/>
    </xf>
    <xf numFmtId="38" fontId="0" fillId="0" borderId="23" xfId="1" applyFont="1" applyBorder="1" applyAlignment="1" applyProtection="1">
      <alignment horizontal="center" vertical="center" wrapText="1"/>
    </xf>
    <xf numFmtId="38" fontId="0" fillId="0" borderId="0" xfId="1" applyFont="1" applyAlignment="1" applyProtection="1">
      <alignment horizontal="center" vertical="center" wrapText="1"/>
    </xf>
    <xf numFmtId="38" fontId="8" fillId="2" borderId="2" xfId="1" quotePrefix="1" applyFont="1" applyFill="1" applyBorder="1" applyAlignment="1" applyProtection="1">
      <alignment horizontal="left" vertical="center"/>
      <protection locked="0"/>
    </xf>
    <xf numFmtId="0" fontId="0" fillId="0" borderId="2" xfId="0" applyFill="1" applyBorder="1" applyAlignment="1" applyProtection="1">
      <alignment horizontal="center" vertical="center" shrinkToFit="1"/>
    </xf>
    <xf numFmtId="0" fontId="0" fillId="0" borderId="9" xfId="0" applyFill="1" applyBorder="1" applyAlignment="1" applyProtection="1">
      <alignment horizontal="center" vertical="center" shrinkToFit="1"/>
    </xf>
    <xf numFmtId="0" fontId="0" fillId="0" borderId="3" xfId="0" applyFill="1" applyBorder="1" applyAlignment="1" applyProtection="1">
      <alignment horizontal="center" vertical="center" shrinkToFit="1"/>
    </xf>
    <xf numFmtId="0" fontId="4" fillId="0" borderId="0" xfId="0" applyFont="1" applyAlignment="1" applyProtection="1">
      <alignment horizontal="center" vertical="center"/>
      <protection locked="0"/>
    </xf>
    <xf numFmtId="38" fontId="8" fillId="0" borderId="5" xfId="1" applyFont="1" applyBorder="1" applyAlignment="1" applyProtection="1">
      <alignment horizontal="center" vertical="center"/>
    </xf>
    <xf numFmtId="38" fontId="8" fillId="0" borderId="4" xfId="1" applyFont="1" applyBorder="1" applyAlignment="1" applyProtection="1">
      <alignment horizontal="center" vertical="center"/>
    </xf>
    <xf numFmtId="38" fontId="8" fillId="0" borderId="2" xfId="1" applyFont="1" applyBorder="1" applyAlignment="1" applyProtection="1">
      <alignment horizontal="center" vertical="center"/>
    </xf>
    <xf numFmtId="38" fontId="8" fillId="0" borderId="3" xfId="1" applyFont="1" applyBorder="1" applyAlignment="1" applyProtection="1">
      <alignment horizontal="center" vertical="center"/>
    </xf>
    <xf numFmtId="38" fontId="12" fillId="0" borderId="5" xfId="1" applyFont="1" applyFill="1" applyBorder="1" applyAlignment="1" applyProtection="1">
      <alignment horizontal="center" vertical="center" wrapText="1"/>
    </xf>
    <xf numFmtId="38" fontId="12" fillId="0" borderId="4" xfId="1" applyFont="1" applyFill="1" applyBorder="1" applyAlignment="1" applyProtection="1">
      <alignment horizontal="center" vertical="center"/>
    </xf>
  </cellXfs>
  <cellStyles count="2">
    <cellStyle name="桁区切り" xfId="1" builtinId="6"/>
    <cellStyle name="標準" xfId="0" builtinId="0"/>
  </cellStyles>
  <dxfs count="432">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theme="2" tint="-0.499984740745262"/>
          <bgColor theme="2" tint="-0.499984740745262"/>
        </patternFill>
      </fill>
    </dxf>
    <dxf>
      <fill>
        <patternFill patternType="solid">
          <fgColor theme="2" tint="-0.499984740745262"/>
          <bgColor theme="2" tint="-0.499984740745262"/>
        </patternFill>
      </fill>
    </dxf>
    <dxf>
      <fill>
        <patternFill>
          <fgColor theme="0" tint="-0.499984740745262"/>
          <bgColor theme="2" tint="-0.499984740745262"/>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8"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dxf>
    <dxf>
      <fill>
        <patternFill>
          <bgColor theme="0" tint="-0.499984740745262"/>
        </patternFill>
      </fill>
    </dxf>
    <dxf>
      <fill>
        <patternFill>
          <bgColor theme="0" tint="-0.499984740745262"/>
        </patternFill>
      </fill>
    </dxf>
    <dxf>
      <font>
        <color rgb="FFFF0000"/>
      </font>
      <fill>
        <patternFill>
          <bgColor theme="5" tint="0.79998168889431442"/>
        </patternFill>
      </fill>
    </dxf>
    <dxf>
      <font>
        <strike val="0"/>
        <color rgb="FFFF0000"/>
      </font>
    </dxf>
    <dxf>
      <font>
        <color rgb="FFFF0000"/>
      </font>
    </dxf>
    <dxf>
      <font>
        <strike val="0"/>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theme="2" tint="-0.499984740745262"/>
          <bgColor theme="2" tint="-0.499984740745262"/>
        </patternFill>
      </fill>
    </dxf>
    <dxf>
      <fill>
        <patternFill patternType="solid">
          <fgColor theme="2" tint="-0.499984740745262"/>
          <bgColor theme="2" tint="-0.499984740745262"/>
        </patternFill>
      </fill>
    </dxf>
    <dxf>
      <fill>
        <patternFill>
          <fgColor theme="0" tint="-0.499984740745262"/>
          <bgColor theme="2" tint="-0.499984740745262"/>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8"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dxf>
    <dxf>
      <fill>
        <patternFill>
          <bgColor theme="0" tint="-0.499984740745262"/>
        </patternFill>
      </fill>
    </dxf>
    <dxf>
      <fill>
        <patternFill>
          <bgColor theme="0" tint="-0.499984740745262"/>
        </patternFill>
      </fill>
    </dxf>
    <dxf>
      <font>
        <color rgb="FFFF0000"/>
      </font>
      <fill>
        <patternFill>
          <bgColor theme="5" tint="0.79998168889431442"/>
        </patternFill>
      </fill>
    </dxf>
    <dxf>
      <font>
        <strike val="0"/>
        <color rgb="FFFF0000"/>
      </font>
    </dxf>
    <dxf>
      <font>
        <color rgb="FFFF0000"/>
      </font>
    </dxf>
    <dxf>
      <font>
        <strike val="0"/>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theme="2" tint="-0.499984740745262"/>
          <bgColor theme="2" tint="-0.499984740745262"/>
        </patternFill>
      </fill>
    </dxf>
    <dxf>
      <fill>
        <patternFill patternType="solid">
          <fgColor theme="2" tint="-0.499984740745262"/>
          <bgColor theme="2" tint="-0.499984740745262"/>
        </patternFill>
      </fill>
    </dxf>
    <dxf>
      <fill>
        <patternFill>
          <fgColor theme="0" tint="-0.499984740745262"/>
          <bgColor theme="2" tint="-0.499984740745262"/>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8"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dxf>
    <dxf>
      <fill>
        <patternFill>
          <bgColor theme="0" tint="-0.499984740745262"/>
        </patternFill>
      </fill>
    </dxf>
    <dxf>
      <fill>
        <patternFill>
          <bgColor theme="0" tint="-0.499984740745262"/>
        </patternFill>
      </fill>
    </dxf>
    <dxf>
      <font>
        <color rgb="FFFF0000"/>
      </font>
      <fill>
        <patternFill>
          <bgColor theme="5" tint="0.79998168889431442"/>
        </patternFill>
      </fill>
    </dxf>
    <dxf>
      <font>
        <strike val="0"/>
        <color rgb="FFFF0000"/>
      </font>
    </dxf>
    <dxf>
      <font>
        <color rgb="FFFF0000"/>
      </font>
    </dxf>
    <dxf>
      <font>
        <strike val="0"/>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theme="2" tint="-0.499984740745262"/>
          <bgColor theme="2" tint="-0.499984740745262"/>
        </patternFill>
      </fill>
    </dxf>
    <dxf>
      <fill>
        <patternFill patternType="solid">
          <fgColor theme="2" tint="-0.499984740745262"/>
          <bgColor theme="2" tint="-0.499984740745262"/>
        </patternFill>
      </fill>
    </dxf>
    <dxf>
      <fill>
        <patternFill>
          <fgColor theme="0" tint="-0.499984740745262"/>
          <bgColor theme="2" tint="-0.499984740745262"/>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8"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dxf>
    <dxf>
      <fill>
        <patternFill>
          <bgColor theme="0" tint="-0.499984740745262"/>
        </patternFill>
      </fill>
    </dxf>
    <dxf>
      <fill>
        <patternFill>
          <bgColor theme="0" tint="-0.499984740745262"/>
        </patternFill>
      </fill>
    </dxf>
    <dxf>
      <font>
        <color rgb="FFFF0000"/>
      </font>
      <fill>
        <patternFill>
          <bgColor theme="5" tint="0.79998168889431442"/>
        </patternFill>
      </fill>
    </dxf>
    <dxf>
      <font>
        <strike val="0"/>
        <color rgb="FFFF0000"/>
      </font>
    </dxf>
    <dxf>
      <font>
        <color rgb="FFFF0000"/>
      </font>
    </dxf>
    <dxf>
      <font>
        <strike val="0"/>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theme="2" tint="-0.499984740745262"/>
          <bgColor theme="2" tint="-0.499984740745262"/>
        </patternFill>
      </fill>
    </dxf>
    <dxf>
      <fill>
        <patternFill patternType="solid">
          <fgColor theme="2" tint="-0.499984740745262"/>
          <bgColor theme="2" tint="-0.499984740745262"/>
        </patternFill>
      </fill>
    </dxf>
    <dxf>
      <fill>
        <patternFill>
          <fgColor theme="0" tint="-0.499984740745262"/>
          <bgColor theme="2" tint="-0.499984740745262"/>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8"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dxf>
    <dxf>
      <fill>
        <patternFill>
          <bgColor theme="0" tint="-0.499984740745262"/>
        </patternFill>
      </fill>
    </dxf>
    <dxf>
      <fill>
        <patternFill>
          <bgColor theme="0" tint="-0.499984740745262"/>
        </patternFill>
      </fill>
    </dxf>
    <dxf>
      <font>
        <color rgb="FFFF0000"/>
      </font>
      <fill>
        <patternFill>
          <bgColor theme="5" tint="0.79998168889431442"/>
        </patternFill>
      </fill>
    </dxf>
    <dxf>
      <font>
        <strike val="0"/>
        <color rgb="FFFF0000"/>
      </font>
    </dxf>
    <dxf>
      <font>
        <color rgb="FFFF0000"/>
      </font>
    </dxf>
    <dxf>
      <font>
        <strike val="0"/>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theme="2" tint="-0.499984740745262"/>
          <bgColor theme="2" tint="-0.499984740745262"/>
        </patternFill>
      </fill>
    </dxf>
    <dxf>
      <fill>
        <patternFill patternType="solid">
          <fgColor theme="2" tint="-0.499984740745262"/>
          <bgColor theme="2" tint="-0.499984740745262"/>
        </patternFill>
      </fill>
    </dxf>
    <dxf>
      <fill>
        <patternFill>
          <fgColor theme="0" tint="-0.499984740745262"/>
          <bgColor theme="2" tint="-0.499984740745262"/>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8"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dxf>
    <dxf>
      <fill>
        <patternFill>
          <bgColor theme="0" tint="-0.499984740745262"/>
        </patternFill>
      </fill>
    </dxf>
    <dxf>
      <fill>
        <patternFill>
          <bgColor theme="0" tint="-0.499984740745262"/>
        </patternFill>
      </fill>
    </dxf>
    <dxf>
      <font>
        <color rgb="FFFF0000"/>
      </font>
      <fill>
        <patternFill>
          <bgColor theme="5" tint="0.79998168889431442"/>
        </patternFill>
      </fill>
    </dxf>
    <dxf>
      <font>
        <strike val="0"/>
        <color rgb="FFFF0000"/>
      </font>
    </dxf>
    <dxf>
      <font>
        <color rgb="FFFF0000"/>
      </font>
    </dxf>
    <dxf>
      <font>
        <strike val="0"/>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theme="2" tint="-0.499984740745262"/>
          <bgColor theme="2" tint="-0.499984740745262"/>
        </patternFill>
      </fill>
    </dxf>
    <dxf>
      <fill>
        <patternFill patternType="solid">
          <fgColor theme="2" tint="-0.499984740745262"/>
          <bgColor theme="2" tint="-0.499984740745262"/>
        </patternFill>
      </fill>
    </dxf>
    <dxf>
      <fill>
        <patternFill>
          <fgColor theme="0" tint="-0.499984740745262"/>
          <bgColor theme="2" tint="-0.499984740745262"/>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8"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dxf>
    <dxf>
      <fill>
        <patternFill>
          <bgColor theme="0" tint="-0.499984740745262"/>
        </patternFill>
      </fill>
    </dxf>
    <dxf>
      <fill>
        <patternFill>
          <bgColor theme="0" tint="-0.499984740745262"/>
        </patternFill>
      </fill>
    </dxf>
    <dxf>
      <font>
        <color rgb="FFFF0000"/>
      </font>
      <fill>
        <patternFill>
          <bgColor theme="5" tint="0.79998168889431442"/>
        </patternFill>
      </fill>
    </dxf>
    <dxf>
      <font>
        <strike val="0"/>
        <color rgb="FFFF0000"/>
      </font>
    </dxf>
    <dxf>
      <font>
        <color rgb="FFFF0000"/>
      </font>
    </dxf>
    <dxf>
      <font>
        <strike val="0"/>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theme="2" tint="-0.499984740745262"/>
          <bgColor theme="2" tint="-0.499984740745262"/>
        </patternFill>
      </fill>
    </dxf>
    <dxf>
      <fill>
        <patternFill patternType="solid">
          <fgColor theme="2" tint="-0.499984740745262"/>
          <bgColor theme="2" tint="-0.499984740745262"/>
        </patternFill>
      </fill>
    </dxf>
    <dxf>
      <fill>
        <patternFill>
          <fgColor theme="0" tint="-0.499984740745262"/>
          <bgColor theme="2" tint="-0.499984740745262"/>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8"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dxf>
    <dxf>
      <fill>
        <patternFill>
          <bgColor theme="0" tint="-0.499984740745262"/>
        </patternFill>
      </fill>
    </dxf>
    <dxf>
      <fill>
        <patternFill>
          <bgColor theme="0" tint="-0.499984740745262"/>
        </patternFill>
      </fill>
    </dxf>
    <dxf>
      <font>
        <color rgb="FFFF0000"/>
      </font>
      <fill>
        <patternFill>
          <bgColor theme="5" tint="0.79998168889431442"/>
        </patternFill>
      </fill>
    </dxf>
    <dxf>
      <font>
        <strike val="0"/>
        <color rgb="FFFF0000"/>
      </font>
    </dxf>
    <dxf>
      <font>
        <color rgb="FFFF0000"/>
      </font>
    </dxf>
    <dxf>
      <font>
        <strike val="0"/>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theme="2" tint="-0.499984740745262"/>
          <bgColor theme="2" tint="-0.499984740745262"/>
        </patternFill>
      </fill>
    </dxf>
    <dxf>
      <fill>
        <patternFill patternType="solid">
          <fgColor theme="2" tint="-0.499984740745262"/>
          <bgColor theme="2" tint="-0.499984740745262"/>
        </patternFill>
      </fill>
    </dxf>
    <dxf>
      <fill>
        <patternFill>
          <fgColor theme="0" tint="-0.499984740745262"/>
          <bgColor theme="2" tint="-0.499984740745262"/>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8"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dxf>
    <dxf>
      <fill>
        <patternFill>
          <bgColor theme="0" tint="-0.499984740745262"/>
        </patternFill>
      </fill>
    </dxf>
    <dxf>
      <fill>
        <patternFill>
          <bgColor theme="0" tint="-0.499984740745262"/>
        </patternFill>
      </fill>
    </dxf>
    <dxf>
      <font>
        <color rgb="FFFF0000"/>
      </font>
      <fill>
        <patternFill>
          <bgColor theme="5" tint="0.79998168889431442"/>
        </patternFill>
      </fill>
    </dxf>
    <dxf>
      <font>
        <strike val="0"/>
        <color rgb="FFFF0000"/>
      </font>
    </dxf>
    <dxf>
      <font>
        <color rgb="FFFF0000"/>
      </font>
    </dxf>
    <dxf>
      <font>
        <strike val="0"/>
        <color rgb="FFFF0000"/>
      </font>
    </dxf>
    <dxf>
      <font>
        <color rgb="FFFF0000"/>
      </font>
    </dxf>
    <dxf>
      <font>
        <color rgb="FFFF0000"/>
      </font>
    </dxf>
    <dxf>
      <font>
        <color rgb="FFFF000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3"/>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fgColor theme="2" tint="-0.499984740745262"/>
          <bgColor theme="2" tint="-0.499984740745262"/>
        </patternFill>
      </fill>
    </dxf>
    <dxf>
      <fill>
        <patternFill patternType="solid">
          <fgColor theme="2" tint="-0.499984740745262"/>
          <bgColor theme="2" tint="-0.499984740745262"/>
        </patternFill>
      </fill>
    </dxf>
    <dxf>
      <fill>
        <patternFill>
          <fgColor theme="0" tint="-0.499984740745262"/>
          <bgColor theme="2" tint="-0.499984740745262"/>
        </patternFill>
      </fill>
    </dxf>
    <dxf>
      <font>
        <color rgb="FFFF0000"/>
      </font>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ont>
        <color rgb="FFFF0000"/>
      </font>
      <fill>
        <patternFill>
          <bgColor theme="5" tint="0.79998168889431442"/>
        </patternFill>
      </fill>
    </dxf>
    <dxf>
      <fill>
        <patternFill>
          <bgColor theme="8" tint="0.79998168889431442"/>
        </patternFill>
      </fill>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strike val="0"/>
        <color rgb="FFFF0000"/>
      </font>
    </dxf>
    <dxf>
      <font>
        <color rgb="FFFF0000"/>
      </font>
      <fill>
        <patternFill>
          <bgColor theme="5" tint="0.79998168889431442"/>
        </patternFill>
      </fill>
    </dxf>
    <dxf>
      <font>
        <color rgb="FFFF0000"/>
      </font>
    </dxf>
    <dxf>
      <fill>
        <patternFill>
          <bgColor theme="0" tint="-0.499984740745262"/>
        </patternFill>
      </fill>
    </dxf>
    <dxf>
      <fill>
        <patternFill>
          <bgColor theme="0" tint="-0.499984740745262"/>
        </patternFill>
      </fill>
    </dxf>
    <dxf>
      <font>
        <color rgb="FFFF0000"/>
      </font>
      <fill>
        <patternFill>
          <bgColor theme="5" tint="0.79998168889431442"/>
        </patternFill>
      </fill>
    </dxf>
    <dxf>
      <font>
        <strike val="0"/>
        <color rgb="FFFF0000"/>
      </font>
    </dxf>
    <dxf>
      <font>
        <color rgb="FFFF0000"/>
      </font>
    </dxf>
    <dxf>
      <font>
        <strike val="0"/>
        <color rgb="FFFF0000"/>
      </font>
    </dxf>
    <dxf>
      <font>
        <color rgb="FFFF0000"/>
      </font>
    </dxf>
    <dxf>
      <font>
        <color rgb="FFFF0000"/>
      </font>
    </dxf>
    <dxf>
      <font>
        <color rgb="FFFF0000"/>
      </font>
    </dxf>
    <dxf>
      <fill>
        <patternFill>
          <bgColor theme="0" tint="-0.499984740745262"/>
        </patternFill>
      </fill>
    </dxf>
    <dxf>
      <font>
        <color rgb="FFFF0000"/>
      </font>
      <fill>
        <patternFill>
          <bgColor theme="5" tint="0.79998168889431442"/>
        </patternFill>
      </fill>
    </dxf>
    <dxf>
      <font>
        <color rgb="FFFF0000"/>
      </font>
      <fill>
        <patternFill>
          <bgColor theme="5" tint="0.79998168889431442"/>
        </patternFill>
      </fill>
    </dxf>
  </dxfs>
  <tableStyles count="0" defaultTableStyle="TableStyleMedium2" defaultPivotStyle="PivotStyleLight16"/>
  <colors>
    <mruColors>
      <color rgb="FFFFCCFF"/>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113277/Box/&#12304;02_&#35506;&#25152;&#20849;&#26377;&#12305;09_04_&#29983;&#29987;&#25391;&#33288;&#35506;/R05&#24180;&#24230;/&#25991;&#26360;&#12501;&#12449;&#12452;&#12523;/03&#37326;&#33756;&#25285;&#24403;/53_&#22269;&#24235;&#20107;&#26989;&#31561;/53_08_&#30465;&#12456;&#12493;&#22411;&#26045;&#35373;&#22290;&#33464;&#29987;&#22320;&#32946;&#25104;&#32202;&#24613;&#23550;&#31574;&#20107;&#26989;/53_08_090_&#20196;&#21644;5&#24180;&#24230;&#35036;&#27491;&#20104;&#31639;&#30465;&#12456;&#12493;&#20107;&#26989;&#20363;&#35215;/04%20&#23455;&#26045;&#35201;&#38936;/&#20462;&#27491;&#20013;/&#65288;&#20462;&#27491;&#20013;2&#65289;&#23455;&#26045;&#35201;&#38936;&#12288;&#27096;&#24335;1&#21029;&#28155;1,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105"/>
  <sheetViews>
    <sheetView workbookViewId="0">
      <selection activeCell="C95" sqref="C95"/>
    </sheetView>
  </sheetViews>
  <sheetFormatPr defaultRowHeight="13.5" x14ac:dyDescent="0.15"/>
  <cols>
    <col min="1" max="1" width="5.375" style="5" bestFit="1" customWidth="1"/>
    <col min="2" max="2" width="9" style="5" bestFit="1" customWidth="1"/>
    <col min="3" max="3" width="26.5" style="5" bestFit="1" customWidth="1"/>
    <col min="4" max="4" width="16.125" style="5" bestFit="1" customWidth="1"/>
    <col min="5" max="5" width="6" style="5" bestFit="1" customWidth="1"/>
    <col min="6" max="6" width="5.375" style="5" bestFit="1" customWidth="1"/>
    <col min="7" max="7" width="8.875" style="5" bestFit="1" customWidth="1"/>
    <col min="8" max="8" width="8.875" style="5" customWidth="1"/>
    <col min="9" max="9" width="10.375" style="5" bestFit="1" customWidth="1"/>
    <col min="10" max="10" width="10.375" style="5" customWidth="1"/>
    <col min="11" max="11" width="12.625" style="5" customWidth="1"/>
    <col min="12" max="12" width="10.375" style="5" bestFit="1" customWidth="1"/>
    <col min="13" max="13" width="10.375" style="5" customWidth="1"/>
    <col min="14" max="14" width="8.25" style="5" bestFit="1" customWidth="1"/>
    <col min="15" max="17" width="8.25" style="97" customWidth="1"/>
    <col min="18" max="18" width="9.25" style="5" customWidth="1"/>
    <col min="19" max="19" width="10.375" style="5" bestFit="1" customWidth="1"/>
    <col min="20" max="20" width="9.375" style="5" bestFit="1" customWidth="1"/>
    <col min="21" max="21" width="9.125" style="5" bestFit="1" customWidth="1"/>
    <col min="22" max="22" width="10.375" style="5" bestFit="1" customWidth="1"/>
    <col min="23" max="23" width="11.125" style="105" bestFit="1" customWidth="1"/>
    <col min="24" max="16384" width="9" style="5"/>
  </cols>
  <sheetData>
    <row r="1" spans="1:23" ht="14.25" thickBot="1" x14ac:dyDescent="0.2">
      <c r="A1" s="5" t="s">
        <v>138</v>
      </c>
      <c r="P1" s="114"/>
      <c r="Q1" s="114"/>
      <c r="R1" s="115"/>
      <c r="S1" s="5" t="b">
        <f ca="1">S4=T4+U4+V4</f>
        <v>1</v>
      </c>
    </row>
    <row r="2" spans="1:23" s="36" customFormat="1" x14ac:dyDescent="0.15">
      <c r="A2" s="217" t="s">
        <v>137</v>
      </c>
      <c r="B2" s="218"/>
      <c r="C2" s="218"/>
      <c r="D2" s="218"/>
      <c r="E2" s="218"/>
      <c r="F2" s="218"/>
      <c r="G2" s="218"/>
      <c r="H2" s="131"/>
      <c r="I2" s="225" t="s">
        <v>240</v>
      </c>
      <c r="J2" s="226"/>
      <c r="K2" s="226"/>
      <c r="L2" s="226"/>
      <c r="M2" s="226"/>
      <c r="N2" s="226"/>
      <c r="O2" s="227"/>
      <c r="P2" s="228" t="s">
        <v>170</v>
      </c>
      <c r="Q2" s="228"/>
      <c r="R2" s="228"/>
      <c r="S2" s="219" t="s">
        <v>132</v>
      </c>
      <c r="T2" s="221" t="s">
        <v>139</v>
      </c>
      <c r="U2" s="221" t="s">
        <v>140</v>
      </c>
      <c r="V2" s="223" t="s">
        <v>141</v>
      </c>
      <c r="W2" s="215" t="s">
        <v>192</v>
      </c>
    </row>
    <row r="3" spans="1:23" s="36" customFormat="1" ht="14.25" thickBot="1" x14ac:dyDescent="0.2">
      <c r="A3" s="83" t="s">
        <v>62</v>
      </c>
      <c r="B3" s="83" t="s">
        <v>59</v>
      </c>
      <c r="C3" s="84" t="s">
        <v>58</v>
      </c>
      <c r="D3" s="84" t="s">
        <v>105</v>
      </c>
      <c r="E3" s="83" t="s">
        <v>35</v>
      </c>
      <c r="F3" s="83" t="s">
        <v>63</v>
      </c>
      <c r="G3" s="83" t="s">
        <v>231</v>
      </c>
      <c r="H3" s="132" t="s">
        <v>213</v>
      </c>
      <c r="I3" s="195" t="s">
        <v>64</v>
      </c>
      <c r="J3" s="196" t="s">
        <v>197</v>
      </c>
      <c r="K3" s="197" t="s">
        <v>214</v>
      </c>
      <c r="L3" s="198" t="s">
        <v>65</v>
      </c>
      <c r="M3" s="198" t="s">
        <v>198</v>
      </c>
      <c r="N3" s="198" t="s">
        <v>124</v>
      </c>
      <c r="O3" s="199" t="s">
        <v>184</v>
      </c>
      <c r="P3" s="116" t="s">
        <v>206</v>
      </c>
      <c r="Q3" s="117" t="s">
        <v>207</v>
      </c>
      <c r="R3" s="118" t="s">
        <v>202</v>
      </c>
      <c r="S3" s="220"/>
      <c r="T3" s="222"/>
      <c r="U3" s="222"/>
      <c r="V3" s="224"/>
      <c r="W3" s="216"/>
    </row>
    <row r="4" spans="1:23" s="37" customFormat="1" ht="15" thickTop="1" thickBot="1" x14ac:dyDescent="0.2">
      <c r="A4" s="86"/>
      <c r="B4" s="86"/>
      <c r="C4" s="86"/>
      <c r="D4" s="86"/>
      <c r="E4" s="85">
        <f ca="1">SUM(E5:E999)</f>
        <v>0</v>
      </c>
      <c r="F4" s="85">
        <f ca="1">SUM(F5:F999)</f>
        <v>0</v>
      </c>
      <c r="G4" s="86"/>
      <c r="H4" s="133">
        <f ca="1">COUNTIF(H5:H104,"○")</f>
        <v>0</v>
      </c>
      <c r="I4" s="88">
        <f ca="1">SUM(I5:I999)</f>
        <v>0</v>
      </c>
      <c r="J4" s="135">
        <f t="shared" ref="J4:M4" ca="1" si="0">SUM(J5:J999)</f>
        <v>0</v>
      </c>
      <c r="K4" s="90">
        <f ca="1">I4+J4</f>
        <v>0</v>
      </c>
      <c r="L4" s="89">
        <f t="shared" si="0"/>
        <v>0</v>
      </c>
      <c r="M4" s="89">
        <f t="shared" ca="1" si="0"/>
        <v>0</v>
      </c>
      <c r="N4" s="89">
        <f ca="1">SUM(N5:N999)</f>
        <v>0</v>
      </c>
      <c r="O4" s="98" t="str">
        <f ca="1">IFERROR(N4/K4*100,"")</f>
        <v/>
      </c>
      <c r="P4" s="89">
        <f ca="1">SUM(P5:P999)</f>
        <v>0</v>
      </c>
      <c r="Q4" s="89">
        <f ca="1">SUM(Q5:Q999)</f>
        <v>0</v>
      </c>
      <c r="R4" s="156" t="str">
        <f ca="1">IFERROR(Q4/K4*100,"")</f>
        <v/>
      </c>
      <c r="S4" s="92">
        <f ca="1">SUM(S5:S999)</f>
        <v>0</v>
      </c>
      <c r="T4" s="93">
        <f ca="1">SUM(T5:T999)</f>
        <v>0</v>
      </c>
      <c r="U4" s="93">
        <f ca="1">SUM(U5:U999)</f>
        <v>0</v>
      </c>
      <c r="V4" s="94">
        <f ca="1">SUM(V5:V999)</f>
        <v>0</v>
      </c>
      <c r="W4" s="106"/>
    </row>
    <row r="5" spans="1:23" ht="14.25" thickTop="1" x14ac:dyDescent="0.15">
      <c r="A5" s="87">
        <v>1</v>
      </c>
      <c r="B5" s="87">
        <f ca="1">IFERROR(INDIRECT($A5&amp;"!B3",TRUE),"")</f>
        <v>0</v>
      </c>
      <c r="C5" s="87">
        <f ca="1">IFERROR(INDIRECT($A5&amp;"!B$4",TRUE),"")</f>
        <v>0</v>
      </c>
      <c r="D5" s="87">
        <f t="shared" ref="D5:D68" ca="1" si="1">IFERROR(INDIRECT($A5&amp;"!B$5",TRUE),"")</f>
        <v>0</v>
      </c>
      <c r="E5" s="87">
        <f ca="1">IFERROR(INDIRECT($A5&amp;"!$D$20",TRUE),"")</f>
        <v>0</v>
      </c>
      <c r="F5" s="87">
        <f t="shared" ref="F5:F68" ca="1" si="2">IFERROR(COUNT(INDIRECT($A5&amp;"!$D$10:$D$17",TRUE)),"")</f>
        <v>0</v>
      </c>
      <c r="G5" s="87" t="str">
        <f ca="1">IFERROR(INDIRECT($A5&amp;"!R$12",TRUE),"")</f>
        <v/>
      </c>
      <c r="H5" s="134">
        <f ca="1">IFERROR(INDIRECT($A5&amp;"!O$1"),"-")</f>
        <v>0</v>
      </c>
      <c r="I5" s="122" t="str">
        <f ca="1">IF($H5="○",INDIRECT($A5&amp;"!$h$9",TRUE),"")</f>
        <v/>
      </c>
      <c r="J5" s="124" t="str">
        <f ca="1">IF($H5="-",INDIRECT($A5&amp;"!$h$9",TRUE),"")</f>
        <v/>
      </c>
      <c r="K5" s="136"/>
      <c r="L5" s="123"/>
      <c r="M5" s="123">
        <f ca="1">IFERROR(INDIRECT($A5&amp;"!I$9",TRUE),"")</f>
        <v>0</v>
      </c>
      <c r="N5" s="91">
        <f ca="1">IFERROR(INDIRECT($A5&amp;"!$J$9",TRUE),"")</f>
        <v>0</v>
      </c>
      <c r="O5" s="100" t="str">
        <f ca="1">IFERROR(INDIRECT($A5&amp;"!$k$9",TRUE),"")</f>
        <v/>
      </c>
      <c r="P5" s="100">
        <f ca="1">IFERROR(INDIRECT($A5&amp;"!$N$9",TRUE),"")</f>
        <v>0</v>
      </c>
      <c r="Q5" s="100">
        <f ca="1">IFERROR(INDIRECT($A5&amp;"!$o$9",TRUE),"")</f>
        <v>0</v>
      </c>
      <c r="R5" s="155" t="str">
        <f ca="1">IFERROR(INDIRECT($A5&amp;"!$p$9",TRUE),"")</f>
        <v/>
      </c>
      <c r="S5" s="154">
        <f ca="1">IFERROR(INDIRECT($A5&amp;"!B$42",TRUE),"")</f>
        <v>0</v>
      </c>
      <c r="T5" s="95">
        <f ca="1">IFERROR(INDIRECT($A5&amp;"!c$42",TRUE),"")</f>
        <v>0</v>
      </c>
      <c r="U5" s="95">
        <f ca="1">IFERROR(INDIRECT($A5&amp;"!d$42",TRUE),"")</f>
        <v>0</v>
      </c>
      <c r="V5" s="96">
        <f ca="1">IFERROR(INDIRECT($A5&amp;"!e$42",TRUE),"")</f>
        <v>0</v>
      </c>
      <c r="W5" s="107" t="str">
        <f ca="1">IFERROR(INDIRECT($A5&amp;"!R$3",TRUE),"")</f>
        <v xml:space="preserve">クリア ! </v>
      </c>
    </row>
    <row r="6" spans="1:23" x14ac:dyDescent="0.15">
      <c r="A6" s="87">
        <v>2</v>
      </c>
      <c r="B6" s="87">
        <f t="shared" ref="B6:B69" ca="1" si="3">IFERROR(INDIRECT($A6&amp;"!B3",TRUE),"")</f>
        <v>0</v>
      </c>
      <c r="C6" s="87">
        <f t="shared" ref="C6:C69" ca="1" si="4">IFERROR(INDIRECT($A6&amp;"!B$4",TRUE),"")</f>
        <v>0</v>
      </c>
      <c r="D6" s="87">
        <f t="shared" ca="1" si="1"/>
        <v>0</v>
      </c>
      <c r="E6" s="87">
        <f t="shared" ref="E6:E69" ca="1" si="5">IFERROR(INDIRECT($A6&amp;"!$D$20",TRUE),"")</f>
        <v>0</v>
      </c>
      <c r="F6" s="87">
        <f t="shared" ca="1" si="2"/>
        <v>0</v>
      </c>
      <c r="G6" s="87" t="str">
        <f t="shared" ref="G6:G69" ca="1" si="6">IFERROR(INDIRECT($A6&amp;"!R$12",TRUE),"")</f>
        <v/>
      </c>
      <c r="H6" s="134">
        <f t="shared" ref="H6:H69" ca="1" si="7">IFERROR(INDIRECT($A6&amp;"!O$1"),"-")</f>
        <v>0</v>
      </c>
      <c r="I6" s="122" t="str">
        <f t="shared" ref="I6:I69" ca="1" si="8">IF($H6="○",INDIRECT($A6&amp;"!$h$9",TRUE),"")</f>
        <v/>
      </c>
      <c r="J6" s="124" t="str">
        <f t="shared" ref="J6:J69" ca="1" si="9">IF($H6="－",INDIRECT($A6&amp;"!$h$9",TRUE),"")</f>
        <v/>
      </c>
      <c r="K6" s="137"/>
      <c r="L6" s="123"/>
      <c r="M6" s="123">
        <f t="shared" ref="M6:M69" ca="1" si="10">IFERROR(INDIRECT($A6&amp;"!I$9",TRUE),"")</f>
        <v>0</v>
      </c>
      <c r="N6" s="91">
        <f t="shared" ref="N6:N9" ca="1" si="11">IFERROR(INDIRECT($A6&amp;"!$J$9",TRUE),"")</f>
        <v>0</v>
      </c>
      <c r="O6" s="99" t="str">
        <f t="shared" ref="O6:O69" ca="1" si="12">IFERROR(INDIRECT($A6&amp;"!$k$7",TRUE),"")</f>
        <v/>
      </c>
      <c r="P6" s="113">
        <f t="shared" ref="P6:P69" ca="1" si="13">IFERROR(INDIRECT($A6&amp;"!$N$7",TRUE),"")</f>
        <v>0</v>
      </c>
      <c r="Q6" s="113">
        <f t="shared" ref="Q6:Q69" ca="1" si="14">IFERROR(INDIRECT($A6&amp;"!$o$9",TRUE),"")</f>
        <v>0</v>
      </c>
      <c r="R6" s="123" t="str">
        <f ca="1">IFERROR(INDIRECT($A6&amp;"!$p$9",TRUE),"")</f>
        <v/>
      </c>
      <c r="S6" s="154">
        <f t="shared" ref="S6:S69" ca="1" si="15">IFERROR(INDIRECT($A6&amp;"!B$42",TRUE),"")</f>
        <v>0</v>
      </c>
      <c r="T6" s="95">
        <f t="shared" ref="T6:T69" ca="1" si="16">IFERROR(INDIRECT($A6&amp;"!c$42",TRUE),"")</f>
        <v>0</v>
      </c>
      <c r="U6" s="95">
        <f t="shared" ref="U6:U69" ca="1" si="17">IFERROR(INDIRECT($A6&amp;"!d$42",TRUE),"")</f>
        <v>0</v>
      </c>
      <c r="V6" s="96">
        <f t="shared" ref="V6:V69" ca="1" si="18">IFERROR(INDIRECT($A6&amp;"!e$42",TRUE),"")</f>
        <v>0</v>
      </c>
      <c r="W6" s="107" t="str">
        <f t="shared" ref="W6:W69" ca="1" si="19">IFERROR(INDIRECT($A6&amp;"!R$3",TRUE),"")</f>
        <v xml:space="preserve">クリア ! </v>
      </c>
    </row>
    <row r="7" spans="1:23" x14ac:dyDescent="0.15">
      <c r="A7" s="87">
        <v>3</v>
      </c>
      <c r="B7" s="87">
        <f t="shared" ca="1" si="3"/>
        <v>0</v>
      </c>
      <c r="C7" s="87">
        <f t="shared" ca="1" si="4"/>
        <v>0</v>
      </c>
      <c r="D7" s="87">
        <f t="shared" ca="1" si="1"/>
        <v>0</v>
      </c>
      <c r="E7" s="87">
        <f t="shared" ca="1" si="5"/>
        <v>0</v>
      </c>
      <c r="F7" s="87">
        <f t="shared" ca="1" si="2"/>
        <v>0</v>
      </c>
      <c r="G7" s="87" t="str">
        <f t="shared" ca="1" si="6"/>
        <v/>
      </c>
      <c r="H7" s="134">
        <f t="shared" ca="1" si="7"/>
        <v>0</v>
      </c>
      <c r="I7" s="122" t="str">
        <f t="shared" ca="1" si="8"/>
        <v/>
      </c>
      <c r="J7" s="124" t="str">
        <f t="shared" ca="1" si="9"/>
        <v/>
      </c>
      <c r="K7" s="137"/>
      <c r="L7" s="123"/>
      <c r="M7" s="123">
        <f t="shared" ca="1" si="10"/>
        <v>0</v>
      </c>
      <c r="N7" s="91">
        <f t="shared" ca="1" si="11"/>
        <v>0</v>
      </c>
      <c r="O7" s="99" t="str">
        <f t="shared" ca="1" si="12"/>
        <v/>
      </c>
      <c r="P7" s="113">
        <f t="shared" ca="1" si="13"/>
        <v>0</v>
      </c>
      <c r="Q7" s="153">
        <f t="shared" ca="1" si="14"/>
        <v>0</v>
      </c>
      <c r="R7" s="123" t="str">
        <f t="shared" ref="R7:R70" ca="1" si="20">IFERROR(INDIRECT($A7&amp;"!$p$9",TRUE),"")</f>
        <v/>
      </c>
      <c r="S7" s="154">
        <f t="shared" ca="1" si="15"/>
        <v>0</v>
      </c>
      <c r="T7" s="95">
        <f t="shared" ca="1" si="16"/>
        <v>0</v>
      </c>
      <c r="U7" s="95">
        <f t="shared" ca="1" si="17"/>
        <v>0</v>
      </c>
      <c r="V7" s="96">
        <f t="shared" ca="1" si="18"/>
        <v>0</v>
      </c>
      <c r="W7" s="107" t="str">
        <f t="shared" ca="1" si="19"/>
        <v xml:space="preserve">クリア ! </v>
      </c>
    </row>
    <row r="8" spans="1:23" x14ac:dyDescent="0.15">
      <c r="A8" s="87">
        <v>4</v>
      </c>
      <c r="B8" s="87">
        <f t="shared" ca="1" si="3"/>
        <v>0</v>
      </c>
      <c r="C8" s="87">
        <f t="shared" ca="1" si="4"/>
        <v>0</v>
      </c>
      <c r="D8" s="87">
        <f t="shared" ca="1" si="1"/>
        <v>0</v>
      </c>
      <c r="E8" s="87">
        <f t="shared" ca="1" si="5"/>
        <v>0</v>
      </c>
      <c r="F8" s="87">
        <f t="shared" ca="1" si="2"/>
        <v>0</v>
      </c>
      <c r="G8" s="87" t="str">
        <f t="shared" ca="1" si="6"/>
        <v/>
      </c>
      <c r="H8" s="134">
        <f t="shared" ca="1" si="7"/>
        <v>0</v>
      </c>
      <c r="I8" s="122" t="str">
        <f t="shared" ca="1" si="8"/>
        <v/>
      </c>
      <c r="J8" s="124" t="str">
        <f t="shared" ca="1" si="9"/>
        <v/>
      </c>
      <c r="K8" s="137"/>
      <c r="L8" s="123"/>
      <c r="M8" s="123">
        <f t="shared" ca="1" si="10"/>
        <v>0</v>
      </c>
      <c r="N8" s="91">
        <f t="shared" ca="1" si="11"/>
        <v>0</v>
      </c>
      <c r="O8" s="99" t="str">
        <f t="shared" ca="1" si="12"/>
        <v/>
      </c>
      <c r="P8" s="113">
        <f t="shared" ca="1" si="13"/>
        <v>0</v>
      </c>
      <c r="Q8" s="113">
        <f t="shared" ca="1" si="14"/>
        <v>0</v>
      </c>
      <c r="R8" s="123" t="str">
        <f t="shared" ca="1" si="20"/>
        <v/>
      </c>
      <c r="S8" s="154">
        <f t="shared" ca="1" si="15"/>
        <v>0</v>
      </c>
      <c r="T8" s="95">
        <f t="shared" ca="1" si="16"/>
        <v>0</v>
      </c>
      <c r="U8" s="95">
        <f t="shared" ca="1" si="17"/>
        <v>0</v>
      </c>
      <c r="V8" s="96">
        <f t="shared" ca="1" si="18"/>
        <v>0</v>
      </c>
      <c r="W8" s="107" t="str">
        <f t="shared" ca="1" si="19"/>
        <v xml:space="preserve">クリア ! </v>
      </c>
    </row>
    <row r="9" spans="1:23" x14ac:dyDescent="0.15">
      <c r="A9" s="87">
        <v>5</v>
      </c>
      <c r="B9" s="87">
        <f t="shared" ca="1" si="3"/>
        <v>0</v>
      </c>
      <c r="C9" s="87">
        <f t="shared" ca="1" si="4"/>
        <v>0</v>
      </c>
      <c r="D9" s="87">
        <f t="shared" ca="1" si="1"/>
        <v>0</v>
      </c>
      <c r="E9" s="87">
        <f t="shared" ca="1" si="5"/>
        <v>0</v>
      </c>
      <c r="F9" s="87">
        <f t="shared" ca="1" si="2"/>
        <v>0</v>
      </c>
      <c r="G9" s="87" t="str">
        <f t="shared" ca="1" si="6"/>
        <v/>
      </c>
      <c r="H9" s="134">
        <f t="shared" ca="1" si="7"/>
        <v>0</v>
      </c>
      <c r="I9" s="122" t="str">
        <f t="shared" ca="1" si="8"/>
        <v/>
      </c>
      <c r="J9" s="124" t="str">
        <f t="shared" ca="1" si="9"/>
        <v/>
      </c>
      <c r="K9" s="137"/>
      <c r="L9" s="123"/>
      <c r="M9" s="123">
        <f t="shared" ca="1" si="10"/>
        <v>0</v>
      </c>
      <c r="N9" s="91">
        <f t="shared" ca="1" si="11"/>
        <v>0</v>
      </c>
      <c r="O9" s="99" t="str">
        <f t="shared" ca="1" si="12"/>
        <v/>
      </c>
      <c r="P9" s="113">
        <f t="shared" ca="1" si="13"/>
        <v>0</v>
      </c>
      <c r="Q9" s="113">
        <f t="shared" ca="1" si="14"/>
        <v>0</v>
      </c>
      <c r="R9" s="123" t="str">
        <f t="shared" ca="1" si="20"/>
        <v/>
      </c>
      <c r="S9" s="154">
        <f t="shared" ca="1" si="15"/>
        <v>0</v>
      </c>
      <c r="T9" s="95">
        <f t="shared" ca="1" si="16"/>
        <v>0</v>
      </c>
      <c r="U9" s="95">
        <f t="shared" ca="1" si="17"/>
        <v>0</v>
      </c>
      <c r="V9" s="96">
        <f t="shared" ca="1" si="18"/>
        <v>0</v>
      </c>
      <c r="W9" s="107" t="str">
        <f t="shared" ca="1" si="19"/>
        <v xml:space="preserve">クリア ! </v>
      </c>
    </row>
    <row r="10" spans="1:23" x14ac:dyDescent="0.15">
      <c r="A10" s="87">
        <v>6</v>
      </c>
      <c r="B10" s="87">
        <f t="shared" ca="1" si="3"/>
        <v>0</v>
      </c>
      <c r="C10" s="87">
        <f t="shared" ca="1" si="4"/>
        <v>0</v>
      </c>
      <c r="D10" s="87">
        <f t="shared" ca="1" si="1"/>
        <v>0</v>
      </c>
      <c r="E10" s="87">
        <f t="shared" ca="1" si="5"/>
        <v>0</v>
      </c>
      <c r="F10" s="87">
        <f ca="1">IFERROR(COUNT(INDIRECT($A10&amp;"!$D$10:$D$17",TRUE)),"")</f>
        <v>0</v>
      </c>
      <c r="G10" s="87" t="str">
        <f t="shared" ca="1" si="6"/>
        <v/>
      </c>
      <c r="H10" s="134">
        <f t="shared" ca="1" si="7"/>
        <v>0</v>
      </c>
      <c r="I10" s="122" t="str">
        <f t="shared" ca="1" si="8"/>
        <v/>
      </c>
      <c r="J10" s="124" t="str">
        <f t="shared" ca="1" si="9"/>
        <v/>
      </c>
      <c r="K10" s="137"/>
      <c r="L10" s="123"/>
      <c r="M10" s="123">
        <f t="shared" ca="1" si="10"/>
        <v>0</v>
      </c>
      <c r="N10" s="91">
        <f t="shared" ref="N10:N68" ca="1" si="21">IFERROR(INDIRECT($A10&amp;"!$J$7",TRUE),"")</f>
        <v>0</v>
      </c>
      <c r="O10" s="99" t="str">
        <f t="shared" ca="1" si="12"/>
        <v/>
      </c>
      <c r="P10" s="113">
        <f t="shared" ca="1" si="13"/>
        <v>0</v>
      </c>
      <c r="Q10" s="113">
        <f t="shared" ca="1" si="14"/>
        <v>0</v>
      </c>
      <c r="R10" s="123" t="str">
        <f t="shared" ca="1" si="20"/>
        <v/>
      </c>
      <c r="S10" s="154">
        <f t="shared" ca="1" si="15"/>
        <v>0</v>
      </c>
      <c r="T10" s="95">
        <f t="shared" ca="1" si="16"/>
        <v>0</v>
      </c>
      <c r="U10" s="95">
        <f t="shared" ca="1" si="17"/>
        <v>0</v>
      </c>
      <c r="V10" s="96">
        <f t="shared" ca="1" si="18"/>
        <v>0</v>
      </c>
      <c r="W10" s="107" t="str">
        <f t="shared" ca="1" si="19"/>
        <v xml:space="preserve">クリア ! </v>
      </c>
    </row>
    <row r="11" spans="1:23" x14ac:dyDescent="0.15">
      <c r="A11" s="87">
        <v>7</v>
      </c>
      <c r="B11" s="87">
        <f t="shared" ca="1" si="3"/>
        <v>0</v>
      </c>
      <c r="C11" s="87">
        <f t="shared" ca="1" si="4"/>
        <v>0</v>
      </c>
      <c r="D11" s="87">
        <f t="shared" ca="1" si="1"/>
        <v>0</v>
      </c>
      <c r="E11" s="87">
        <f t="shared" ca="1" si="5"/>
        <v>0</v>
      </c>
      <c r="F11" s="87">
        <f t="shared" ca="1" si="2"/>
        <v>0</v>
      </c>
      <c r="G11" s="87" t="str">
        <f t="shared" ca="1" si="6"/>
        <v/>
      </c>
      <c r="H11" s="134">
        <f t="shared" ca="1" si="7"/>
        <v>0</v>
      </c>
      <c r="I11" s="122" t="str">
        <f t="shared" ca="1" si="8"/>
        <v/>
      </c>
      <c r="J11" s="124" t="str">
        <f t="shared" ca="1" si="9"/>
        <v/>
      </c>
      <c r="K11" s="137"/>
      <c r="L11" s="123"/>
      <c r="M11" s="123">
        <f t="shared" ca="1" si="10"/>
        <v>0</v>
      </c>
      <c r="N11" s="91">
        <f t="shared" ca="1" si="21"/>
        <v>0</v>
      </c>
      <c r="O11" s="99" t="str">
        <f t="shared" ca="1" si="12"/>
        <v/>
      </c>
      <c r="P11" s="113">
        <f t="shared" ca="1" si="13"/>
        <v>0</v>
      </c>
      <c r="Q11" s="113">
        <f t="shared" ca="1" si="14"/>
        <v>0</v>
      </c>
      <c r="R11" s="123" t="str">
        <f t="shared" ca="1" si="20"/>
        <v/>
      </c>
      <c r="S11" s="154">
        <f t="shared" ca="1" si="15"/>
        <v>0</v>
      </c>
      <c r="T11" s="95">
        <f t="shared" ca="1" si="16"/>
        <v>0</v>
      </c>
      <c r="U11" s="95">
        <f t="shared" ca="1" si="17"/>
        <v>0</v>
      </c>
      <c r="V11" s="96">
        <f t="shared" ca="1" si="18"/>
        <v>0</v>
      </c>
      <c r="W11" s="107" t="str">
        <f t="shared" ca="1" si="19"/>
        <v xml:space="preserve">クリア ! </v>
      </c>
    </row>
    <row r="12" spans="1:23" x14ac:dyDescent="0.15">
      <c r="A12" s="87">
        <v>8</v>
      </c>
      <c r="B12" s="87">
        <f t="shared" ca="1" si="3"/>
        <v>0</v>
      </c>
      <c r="C12" s="87">
        <f t="shared" ca="1" si="4"/>
        <v>0</v>
      </c>
      <c r="D12" s="87">
        <f t="shared" ca="1" si="1"/>
        <v>0</v>
      </c>
      <c r="E12" s="87">
        <f t="shared" ca="1" si="5"/>
        <v>0</v>
      </c>
      <c r="F12" s="87">
        <f t="shared" ca="1" si="2"/>
        <v>0</v>
      </c>
      <c r="G12" s="87" t="str">
        <f t="shared" ca="1" si="6"/>
        <v/>
      </c>
      <c r="H12" s="134">
        <f t="shared" ca="1" si="7"/>
        <v>0</v>
      </c>
      <c r="I12" s="122" t="str">
        <f t="shared" ca="1" si="8"/>
        <v/>
      </c>
      <c r="J12" s="124" t="str">
        <f t="shared" ca="1" si="9"/>
        <v/>
      </c>
      <c r="K12" s="137"/>
      <c r="L12" s="123"/>
      <c r="M12" s="123">
        <f t="shared" ca="1" si="10"/>
        <v>0</v>
      </c>
      <c r="N12" s="91">
        <f t="shared" ca="1" si="21"/>
        <v>0</v>
      </c>
      <c r="O12" s="99" t="str">
        <f t="shared" ca="1" si="12"/>
        <v/>
      </c>
      <c r="P12" s="113">
        <f t="shared" ca="1" si="13"/>
        <v>0</v>
      </c>
      <c r="Q12" s="113">
        <f t="shared" ca="1" si="14"/>
        <v>0</v>
      </c>
      <c r="R12" s="123" t="str">
        <f t="shared" ca="1" si="20"/>
        <v/>
      </c>
      <c r="S12" s="154">
        <f t="shared" ca="1" si="15"/>
        <v>0</v>
      </c>
      <c r="T12" s="95">
        <f t="shared" ca="1" si="16"/>
        <v>0</v>
      </c>
      <c r="U12" s="95">
        <f t="shared" ca="1" si="17"/>
        <v>0</v>
      </c>
      <c r="V12" s="96">
        <f t="shared" ca="1" si="18"/>
        <v>0</v>
      </c>
      <c r="W12" s="107" t="str">
        <f t="shared" ca="1" si="19"/>
        <v xml:space="preserve">クリア ! </v>
      </c>
    </row>
    <row r="13" spans="1:23" x14ac:dyDescent="0.15">
      <c r="A13" s="87">
        <v>9</v>
      </c>
      <c r="B13" s="87">
        <f t="shared" ca="1" si="3"/>
        <v>0</v>
      </c>
      <c r="C13" s="87">
        <f t="shared" ca="1" si="4"/>
        <v>0</v>
      </c>
      <c r="D13" s="87">
        <f t="shared" ca="1" si="1"/>
        <v>0</v>
      </c>
      <c r="E13" s="87">
        <f t="shared" ca="1" si="5"/>
        <v>0</v>
      </c>
      <c r="F13" s="87">
        <f t="shared" ca="1" si="2"/>
        <v>0</v>
      </c>
      <c r="G13" s="87" t="str">
        <f t="shared" ca="1" si="6"/>
        <v/>
      </c>
      <c r="H13" s="134">
        <f t="shared" ca="1" si="7"/>
        <v>0</v>
      </c>
      <c r="I13" s="122" t="str">
        <f t="shared" ca="1" si="8"/>
        <v/>
      </c>
      <c r="J13" s="124" t="str">
        <f t="shared" ca="1" si="9"/>
        <v/>
      </c>
      <c r="K13" s="137"/>
      <c r="L13" s="123"/>
      <c r="M13" s="123">
        <f t="shared" ca="1" si="10"/>
        <v>0</v>
      </c>
      <c r="N13" s="91">
        <f t="shared" ca="1" si="21"/>
        <v>0</v>
      </c>
      <c r="O13" s="99" t="str">
        <f t="shared" ca="1" si="12"/>
        <v/>
      </c>
      <c r="P13" s="113">
        <f t="shared" ca="1" si="13"/>
        <v>0</v>
      </c>
      <c r="Q13" s="113">
        <f t="shared" ca="1" si="14"/>
        <v>0</v>
      </c>
      <c r="R13" s="123" t="str">
        <f t="shared" ca="1" si="20"/>
        <v/>
      </c>
      <c r="S13" s="154">
        <f t="shared" ca="1" si="15"/>
        <v>0</v>
      </c>
      <c r="T13" s="95">
        <f t="shared" ca="1" si="16"/>
        <v>0</v>
      </c>
      <c r="U13" s="95">
        <f t="shared" ca="1" si="17"/>
        <v>0</v>
      </c>
      <c r="V13" s="96">
        <f t="shared" ca="1" si="18"/>
        <v>0</v>
      </c>
      <c r="W13" s="107" t="str">
        <f t="shared" ca="1" si="19"/>
        <v xml:space="preserve">クリア ! </v>
      </c>
    </row>
    <row r="14" spans="1:23" x14ac:dyDescent="0.15">
      <c r="A14" s="87">
        <v>10</v>
      </c>
      <c r="B14" s="87">
        <f t="shared" ca="1" si="3"/>
        <v>0</v>
      </c>
      <c r="C14" s="87">
        <f t="shared" ca="1" si="4"/>
        <v>0</v>
      </c>
      <c r="D14" s="87">
        <f t="shared" ca="1" si="1"/>
        <v>0</v>
      </c>
      <c r="E14" s="87">
        <f t="shared" ca="1" si="5"/>
        <v>0</v>
      </c>
      <c r="F14" s="87">
        <f t="shared" ca="1" si="2"/>
        <v>0</v>
      </c>
      <c r="G14" s="87" t="str">
        <f t="shared" ca="1" si="6"/>
        <v/>
      </c>
      <c r="H14" s="134">
        <f t="shared" ca="1" si="7"/>
        <v>0</v>
      </c>
      <c r="I14" s="122" t="str">
        <f t="shared" ca="1" si="8"/>
        <v/>
      </c>
      <c r="J14" s="124" t="str">
        <f t="shared" ca="1" si="9"/>
        <v/>
      </c>
      <c r="K14" s="137"/>
      <c r="L14" s="123"/>
      <c r="M14" s="123">
        <f t="shared" ca="1" si="10"/>
        <v>0</v>
      </c>
      <c r="N14" s="91">
        <f t="shared" ca="1" si="21"/>
        <v>0</v>
      </c>
      <c r="O14" s="99" t="str">
        <f t="shared" ca="1" si="12"/>
        <v/>
      </c>
      <c r="P14" s="113">
        <f t="shared" ca="1" si="13"/>
        <v>0</v>
      </c>
      <c r="Q14" s="113">
        <f t="shared" ca="1" si="14"/>
        <v>0</v>
      </c>
      <c r="R14" s="123" t="str">
        <f t="shared" ca="1" si="20"/>
        <v/>
      </c>
      <c r="S14" s="154">
        <f t="shared" ca="1" si="15"/>
        <v>0</v>
      </c>
      <c r="T14" s="95">
        <f t="shared" ca="1" si="16"/>
        <v>0</v>
      </c>
      <c r="U14" s="95">
        <f t="shared" ca="1" si="17"/>
        <v>0</v>
      </c>
      <c r="V14" s="96">
        <f t="shared" ca="1" si="18"/>
        <v>0</v>
      </c>
      <c r="W14" s="107" t="str">
        <f t="shared" ca="1" si="19"/>
        <v xml:space="preserve">クリア ! </v>
      </c>
    </row>
    <row r="15" spans="1:23" x14ac:dyDescent="0.15">
      <c r="A15" s="87">
        <v>11</v>
      </c>
      <c r="B15" s="87" t="str">
        <f t="shared" ca="1" si="3"/>
        <v/>
      </c>
      <c r="C15" s="87" t="str">
        <f t="shared" ca="1" si="4"/>
        <v/>
      </c>
      <c r="D15" s="87" t="str">
        <f t="shared" ca="1" si="1"/>
        <v/>
      </c>
      <c r="E15" s="87" t="str">
        <f t="shared" ca="1" si="5"/>
        <v/>
      </c>
      <c r="F15" s="87">
        <f t="shared" ca="1" si="2"/>
        <v>0</v>
      </c>
      <c r="G15" s="87" t="str">
        <f t="shared" ca="1" si="6"/>
        <v/>
      </c>
      <c r="H15" s="134" t="str">
        <f t="shared" ca="1" si="7"/>
        <v>-</v>
      </c>
      <c r="I15" s="122" t="str">
        <f t="shared" ca="1" si="8"/>
        <v/>
      </c>
      <c r="J15" s="124" t="str">
        <f t="shared" ca="1" si="9"/>
        <v/>
      </c>
      <c r="K15" s="137"/>
      <c r="L15" s="123"/>
      <c r="M15" s="123" t="str">
        <f t="shared" ca="1" si="10"/>
        <v/>
      </c>
      <c r="N15" s="91" t="str">
        <f t="shared" ca="1" si="21"/>
        <v/>
      </c>
      <c r="O15" s="99" t="str">
        <f t="shared" ca="1" si="12"/>
        <v/>
      </c>
      <c r="P15" s="113" t="str">
        <f t="shared" ca="1" si="13"/>
        <v/>
      </c>
      <c r="Q15" s="113" t="str">
        <f t="shared" ca="1" si="14"/>
        <v/>
      </c>
      <c r="R15" s="123" t="str">
        <f t="shared" ca="1" si="20"/>
        <v/>
      </c>
      <c r="S15" s="154" t="str">
        <f t="shared" ca="1" si="15"/>
        <v/>
      </c>
      <c r="T15" s="95" t="str">
        <f t="shared" ca="1" si="16"/>
        <v/>
      </c>
      <c r="U15" s="95" t="str">
        <f t="shared" ca="1" si="17"/>
        <v/>
      </c>
      <c r="V15" s="96" t="str">
        <f t="shared" ca="1" si="18"/>
        <v/>
      </c>
      <c r="W15" s="107" t="str">
        <f t="shared" ca="1" si="19"/>
        <v/>
      </c>
    </row>
    <row r="16" spans="1:23" x14ac:dyDescent="0.15">
      <c r="A16" s="87">
        <v>12</v>
      </c>
      <c r="B16" s="87" t="str">
        <f t="shared" ca="1" si="3"/>
        <v/>
      </c>
      <c r="C16" s="87" t="str">
        <f t="shared" ca="1" si="4"/>
        <v/>
      </c>
      <c r="D16" s="87" t="str">
        <f t="shared" ca="1" si="1"/>
        <v/>
      </c>
      <c r="E16" s="87" t="str">
        <f t="shared" ca="1" si="5"/>
        <v/>
      </c>
      <c r="F16" s="87">
        <f t="shared" ca="1" si="2"/>
        <v>0</v>
      </c>
      <c r="G16" s="87" t="str">
        <f t="shared" ca="1" si="6"/>
        <v/>
      </c>
      <c r="H16" s="134" t="str">
        <f t="shared" ca="1" si="7"/>
        <v>-</v>
      </c>
      <c r="I16" s="122" t="str">
        <f t="shared" ca="1" si="8"/>
        <v/>
      </c>
      <c r="J16" s="124" t="str">
        <f t="shared" ca="1" si="9"/>
        <v/>
      </c>
      <c r="K16" s="137"/>
      <c r="L16" s="123"/>
      <c r="M16" s="123" t="str">
        <f t="shared" ca="1" si="10"/>
        <v/>
      </c>
      <c r="N16" s="91" t="str">
        <f t="shared" ca="1" si="21"/>
        <v/>
      </c>
      <c r="O16" s="99" t="str">
        <f t="shared" ca="1" si="12"/>
        <v/>
      </c>
      <c r="P16" s="113" t="str">
        <f t="shared" ca="1" si="13"/>
        <v/>
      </c>
      <c r="Q16" s="113" t="str">
        <f t="shared" ca="1" si="14"/>
        <v/>
      </c>
      <c r="R16" s="123" t="str">
        <f t="shared" ca="1" si="20"/>
        <v/>
      </c>
      <c r="S16" s="154" t="str">
        <f t="shared" ca="1" si="15"/>
        <v/>
      </c>
      <c r="T16" s="95" t="str">
        <f t="shared" ca="1" si="16"/>
        <v/>
      </c>
      <c r="U16" s="95" t="str">
        <f t="shared" ca="1" si="17"/>
        <v/>
      </c>
      <c r="V16" s="96" t="str">
        <f t="shared" ca="1" si="18"/>
        <v/>
      </c>
      <c r="W16" s="107" t="str">
        <f t="shared" ca="1" si="19"/>
        <v/>
      </c>
    </row>
    <row r="17" spans="1:23" x14ac:dyDescent="0.15">
      <c r="A17" s="87">
        <v>13</v>
      </c>
      <c r="B17" s="87" t="str">
        <f t="shared" ca="1" si="3"/>
        <v/>
      </c>
      <c r="C17" s="87" t="str">
        <f t="shared" ca="1" si="4"/>
        <v/>
      </c>
      <c r="D17" s="87" t="str">
        <f t="shared" ca="1" si="1"/>
        <v/>
      </c>
      <c r="E17" s="87" t="str">
        <f t="shared" ca="1" si="5"/>
        <v/>
      </c>
      <c r="F17" s="87">
        <f t="shared" ca="1" si="2"/>
        <v>0</v>
      </c>
      <c r="G17" s="87" t="str">
        <f t="shared" ca="1" si="6"/>
        <v/>
      </c>
      <c r="H17" s="134" t="str">
        <f t="shared" ca="1" si="7"/>
        <v>-</v>
      </c>
      <c r="I17" s="122" t="str">
        <f t="shared" ca="1" si="8"/>
        <v/>
      </c>
      <c r="J17" s="124" t="str">
        <f t="shared" ca="1" si="9"/>
        <v/>
      </c>
      <c r="K17" s="137"/>
      <c r="L17" s="123"/>
      <c r="M17" s="123" t="str">
        <f t="shared" ca="1" si="10"/>
        <v/>
      </c>
      <c r="N17" s="91" t="str">
        <f t="shared" ca="1" si="21"/>
        <v/>
      </c>
      <c r="O17" s="99" t="str">
        <f t="shared" ca="1" si="12"/>
        <v/>
      </c>
      <c r="P17" s="113" t="str">
        <f t="shared" ca="1" si="13"/>
        <v/>
      </c>
      <c r="Q17" s="113" t="str">
        <f t="shared" ca="1" si="14"/>
        <v/>
      </c>
      <c r="R17" s="123" t="str">
        <f t="shared" ca="1" si="20"/>
        <v/>
      </c>
      <c r="S17" s="154" t="str">
        <f t="shared" ca="1" si="15"/>
        <v/>
      </c>
      <c r="T17" s="95" t="str">
        <f t="shared" ca="1" si="16"/>
        <v/>
      </c>
      <c r="U17" s="95" t="str">
        <f t="shared" ca="1" si="17"/>
        <v/>
      </c>
      <c r="V17" s="96" t="str">
        <f t="shared" ca="1" si="18"/>
        <v/>
      </c>
      <c r="W17" s="107" t="str">
        <f t="shared" ca="1" si="19"/>
        <v/>
      </c>
    </row>
    <row r="18" spans="1:23" x14ac:dyDescent="0.15">
      <c r="A18" s="87">
        <v>14</v>
      </c>
      <c r="B18" s="87" t="str">
        <f t="shared" ca="1" si="3"/>
        <v/>
      </c>
      <c r="C18" s="87" t="str">
        <f t="shared" ca="1" si="4"/>
        <v/>
      </c>
      <c r="D18" s="87" t="str">
        <f t="shared" ca="1" si="1"/>
        <v/>
      </c>
      <c r="E18" s="87" t="str">
        <f t="shared" ca="1" si="5"/>
        <v/>
      </c>
      <c r="F18" s="87">
        <f t="shared" ca="1" si="2"/>
        <v>0</v>
      </c>
      <c r="G18" s="87" t="str">
        <f t="shared" ca="1" si="6"/>
        <v/>
      </c>
      <c r="H18" s="134" t="str">
        <f t="shared" ca="1" si="7"/>
        <v>-</v>
      </c>
      <c r="I18" s="122" t="str">
        <f t="shared" ca="1" si="8"/>
        <v/>
      </c>
      <c r="J18" s="124" t="str">
        <f t="shared" ca="1" si="9"/>
        <v/>
      </c>
      <c r="K18" s="137"/>
      <c r="L18" s="123"/>
      <c r="M18" s="123" t="str">
        <f t="shared" ca="1" si="10"/>
        <v/>
      </c>
      <c r="N18" s="91" t="str">
        <f t="shared" ca="1" si="21"/>
        <v/>
      </c>
      <c r="O18" s="99" t="str">
        <f t="shared" ca="1" si="12"/>
        <v/>
      </c>
      <c r="P18" s="113" t="str">
        <f t="shared" ca="1" si="13"/>
        <v/>
      </c>
      <c r="Q18" s="113" t="str">
        <f t="shared" ca="1" si="14"/>
        <v/>
      </c>
      <c r="R18" s="123" t="str">
        <f t="shared" ca="1" si="20"/>
        <v/>
      </c>
      <c r="S18" s="154" t="str">
        <f t="shared" ca="1" si="15"/>
        <v/>
      </c>
      <c r="T18" s="95" t="str">
        <f t="shared" ca="1" si="16"/>
        <v/>
      </c>
      <c r="U18" s="95" t="str">
        <f t="shared" ca="1" si="17"/>
        <v/>
      </c>
      <c r="V18" s="96" t="str">
        <f t="shared" ca="1" si="18"/>
        <v/>
      </c>
      <c r="W18" s="107" t="str">
        <f t="shared" ca="1" si="19"/>
        <v/>
      </c>
    </row>
    <row r="19" spans="1:23" x14ac:dyDescent="0.15">
      <c r="A19" s="87">
        <v>15</v>
      </c>
      <c r="B19" s="87" t="str">
        <f t="shared" ca="1" si="3"/>
        <v/>
      </c>
      <c r="C19" s="87" t="str">
        <f t="shared" ca="1" si="4"/>
        <v/>
      </c>
      <c r="D19" s="87" t="str">
        <f t="shared" ca="1" si="1"/>
        <v/>
      </c>
      <c r="E19" s="87" t="str">
        <f t="shared" ca="1" si="5"/>
        <v/>
      </c>
      <c r="F19" s="87">
        <f t="shared" ca="1" si="2"/>
        <v>0</v>
      </c>
      <c r="G19" s="87" t="str">
        <f t="shared" ca="1" si="6"/>
        <v/>
      </c>
      <c r="H19" s="134" t="str">
        <f t="shared" ca="1" si="7"/>
        <v>-</v>
      </c>
      <c r="I19" s="122" t="str">
        <f t="shared" ca="1" si="8"/>
        <v/>
      </c>
      <c r="J19" s="124" t="str">
        <f t="shared" ca="1" si="9"/>
        <v/>
      </c>
      <c r="K19" s="137"/>
      <c r="L19" s="123"/>
      <c r="M19" s="123" t="str">
        <f t="shared" ca="1" si="10"/>
        <v/>
      </c>
      <c r="N19" s="91" t="str">
        <f t="shared" ca="1" si="21"/>
        <v/>
      </c>
      <c r="O19" s="99" t="str">
        <f t="shared" ca="1" si="12"/>
        <v/>
      </c>
      <c r="P19" s="113" t="str">
        <f t="shared" ca="1" si="13"/>
        <v/>
      </c>
      <c r="Q19" s="113" t="str">
        <f t="shared" ca="1" si="14"/>
        <v/>
      </c>
      <c r="R19" s="123" t="str">
        <f t="shared" ca="1" si="20"/>
        <v/>
      </c>
      <c r="S19" s="154" t="str">
        <f t="shared" ca="1" si="15"/>
        <v/>
      </c>
      <c r="T19" s="95" t="str">
        <f t="shared" ca="1" si="16"/>
        <v/>
      </c>
      <c r="U19" s="95" t="str">
        <f t="shared" ca="1" si="17"/>
        <v/>
      </c>
      <c r="V19" s="96" t="str">
        <f t="shared" ca="1" si="18"/>
        <v/>
      </c>
      <c r="W19" s="107" t="str">
        <f t="shared" ca="1" si="19"/>
        <v/>
      </c>
    </row>
    <row r="20" spans="1:23" x14ac:dyDescent="0.15">
      <c r="A20" s="87">
        <v>16</v>
      </c>
      <c r="B20" s="87" t="str">
        <f t="shared" ca="1" si="3"/>
        <v/>
      </c>
      <c r="C20" s="87" t="str">
        <f t="shared" ca="1" si="4"/>
        <v/>
      </c>
      <c r="D20" s="87" t="str">
        <f t="shared" ca="1" si="1"/>
        <v/>
      </c>
      <c r="E20" s="87" t="str">
        <f t="shared" ca="1" si="5"/>
        <v/>
      </c>
      <c r="F20" s="87">
        <f t="shared" ca="1" si="2"/>
        <v>0</v>
      </c>
      <c r="G20" s="87" t="str">
        <f t="shared" ca="1" si="6"/>
        <v/>
      </c>
      <c r="H20" s="134" t="str">
        <f t="shared" ca="1" si="7"/>
        <v>-</v>
      </c>
      <c r="I20" s="122" t="str">
        <f t="shared" ca="1" si="8"/>
        <v/>
      </c>
      <c r="J20" s="124" t="str">
        <f t="shared" ca="1" si="9"/>
        <v/>
      </c>
      <c r="K20" s="137"/>
      <c r="L20" s="123"/>
      <c r="M20" s="123" t="str">
        <f t="shared" ca="1" si="10"/>
        <v/>
      </c>
      <c r="N20" s="91" t="str">
        <f t="shared" ca="1" si="21"/>
        <v/>
      </c>
      <c r="O20" s="99" t="str">
        <f t="shared" ca="1" si="12"/>
        <v/>
      </c>
      <c r="P20" s="113" t="str">
        <f t="shared" ca="1" si="13"/>
        <v/>
      </c>
      <c r="Q20" s="113" t="str">
        <f t="shared" ca="1" si="14"/>
        <v/>
      </c>
      <c r="R20" s="123" t="str">
        <f t="shared" ca="1" si="20"/>
        <v/>
      </c>
      <c r="S20" s="154" t="str">
        <f t="shared" ca="1" si="15"/>
        <v/>
      </c>
      <c r="T20" s="95" t="str">
        <f t="shared" ca="1" si="16"/>
        <v/>
      </c>
      <c r="U20" s="95" t="str">
        <f t="shared" ca="1" si="17"/>
        <v/>
      </c>
      <c r="V20" s="96" t="str">
        <f t="shared" ca="1" si="18"/>
        <v/>
      </c>
      <c r="W20" s="107" t="str">
        <f t="shared" ca="1" si="19"/>
        <v/>
      </c>
    </row>
    <row r="21" spans="1:23" x14ac:dyDescent="0.15">
      <c r="A21" s="87">
        <v>17</v>
      </c>
      <c r="B21" s="87" t="str">
        <f t="shared" ca="1" si="3"/>
        <v/>
      </c>
      <c r="C21" s="87" t="str">
        <f t="shared" ca="1" si="4"/>
        <v/>
      </c>
      <c r="D21" s="87" t="str">
        <f t="shared" ca="1" si="1"/>
        <v/>
      </c>
      <c r="E21" s="87" t="str">
        <f t="shared" ca="1" si="5"/>
        <v/>
      </c>
      <c r="F21" s="87">
        <f t="shared" ca="1" si="2"/>
        <v>0</v>
      </c>
      <c r="G21" s="87" t="str">
        <f t="shared" ca="1" si="6"/>
        <v/>
      </c>
      <c r="H21" s="134" t="str">
        <f t="shared" ca="1" si="7"/>
        <v>-</v>
      </c>
      <c r="I21" s="122" t="str">
        <f t="shared" ca="1" si="8"/>
        <v/>
      </c>
      <c r="J21" s="124" t="str">
        <f t="shared" ca="1" si="9"/>
        <v/>
      </c>
      <c r="K21" s="137"/>
      <c r="L21" s="123"/>
      <c r="M21" s="123" t="str">
        <f t="shared" ca="1" si="10"/>
        <v/>
      </c>
      <c r="N21" s="91" t="str">
        <f t="shared" ca="1" si="21"/>
        <v/>
      </c>
      <c r="O21" s="99" t="str">
        <f t="shared" ca="1" si="12"/>
        <v/>
      </c>
      <c r="P21" s="113" t="str">
        <f t="shared" ca="1" si="13"/>
        <v/>
      </c>
      <c r="Q21" s="113" t="str">
        <f t="shared" ca="1" si="14"/>
        <v/>
      </c>
      <c r="R21" s="123" t="str">
        <f t="shared" ca="1" si="20"/>
        <v/>
      </c>
      <c r="S21" s="154" t="str">
        <f t="shared" ca="1" si="15"/>
        <v/>
      </c>
      <c r="T21" s="95" t="str">
        <f t="shared" ca="1" si="16"/>
        <v/>
      </c>
      <c r="U21" s="95" t="str">
        <f t="shared" ca="1" si="17"/>
        <v/>
      </c>
      <c r="V21" s="96" t="str">
        <f t="shared" ca="1" si="18"/>
        <v/>
      </c>
      <c r="W21" s="107" t="str">
        <f t="shared" ca="1" si="19"/>
        <v/>
      </c>
    </row>
    <row r="22" spans="1:23" x14ac:dyDescent="0.15">
      <c r="A22" s="87">
        <v>18</v>
      </c>
      <c r="B22" s="87" t="str">
        <f t="shared" ca="1" si="3"/>
        <v/>
      </c>
      <c r="C22" s="87" t="str">
        <f t="shared" ca="1" si="4"/>
        <v/>
      </c>
      <c r="D22" s="87" t="str">
        <f t="shared" ca="1" si="1"/>
        <v/>
      </c>
      <c r="E22" s="87" t="str">
        <f t="shared" ca="1" si="5"/>
        <v/>
      </c>
      <c r="F22" s="87">
        <f t="shared" ca="1" si="2"/>
        <v>0</v>
      </c>
      <c r="G22" s="87" t="str">
        <f t="shared" ca="1" si="6"/>
        <v/>
      </c>
      <c r="H22" s="134" t="str">
        <f t="shared" ca="1" si="7"/>
        <v>-</v>
      </c>
      <c r="I22" s="122" t="str">
        <f t="shared" ca="1" si="8"/>
        <v/>
      </c>
      <c r="J22" s="124" t="str">
        <f t="shared" ca="1" si="9"/>
        <v/>
      </c>
      <c r="K22" s="137"/>
      <c r="L22" s="123"/>
      <c r="M22" s="123" t="str">
        <f t="shared" ca="1" si="10"/>
        <v/>
      </c>
      <c r="N22" s="91" t="str">
        <f t="shared" ca="1" si="21"/>
        <v/>
      </c>
      <c r="O22" s="99" t="str">
        <f t="shared" ca="1" si="12"/>
        <v/>
      </c>
      <c r="P22" s="113" t="str">
        <f t="shared" ca="1" si="13"/>
        <v/>
      </c>
      <c r="Q22" s="113" t="str">
        <f t="shared" ca="1" si="14"/>
        <v/>
      </c>
      <c r="R22" s="123" t="str">
        <f t="shared" ca="1" si="20"/>
        <v/>
      </c>
      <c r="S22" s="154" t="str">
        <f t="shared" ca="1" si="15"/>
        <v/>
      </c>
      <c r="T22" s="95" t="str">
        <f t="shared" ca="1" si="16"/>
        <v/>
      </c>
      <c r="U22" s="95" t="str">
        <f t="shared" ca="1" si="17"/>
        <v/>
      </c>
      <c r="V22" s="96" t="str">
        <f t="shared" ca="1" si="18"/>
        <v/>
      </c>
      <c r="W22" s="107" t="str">
        <f t="shared" ca="1" si="19"/>
        <v/>
      </c>
    </row>
    <row r="23" spans="1:23" x14ac:dyDescent="0.15">
      <c r="A23" s="87">
        <v>19</v>
      </c>
      <c r="B23" s="87" t="str">
        <f t="shared" ca="1" si="3"/>
        <v/>
      </c>
      <c r="C23" s="87" t="str">
        <f t="shared" ca="1" si="4"/>
        <v/>
      </c>
      <c r="D23" s="87" t="str">
        <f t="shared" ca="1" si="1"/>
        <v/>
      </c>
      <c r="E23" s="87" t="str">
        <f t="shared" ca="1" si="5"/>
        <v/>
      </c>
      <c r="F23" s="87">
        <f t="shared" ca="1" si="2"/>
        <v>0</v>
      </c>
      <c r="G23" s="87" t="str">
        <f t="shared" ca="1" si="6"/>
        <v/>
      </c>
      <c r="H23" s="134" t="str">
        <f t="shared" ca="1" si="7"/>
        <v>-</v>
      </c>
      <c r="I23" s="122" t="str">
        <f t="shared" ca="1" si="8"/>
        <v/>
      </c>
      <c r="J23" s="124" t="str">
        <f t="shared" ca="1" si="9"/>
        <v/>
      </c>
      <c r="K23" s="137"/>
      <c r="L23" s="123"/>
      <c r="M23" s="123" t="str">
        <f t="shared" ca="1" si="10"/>
        <v/>
      </c>
      <c r="N23" s="91" t="str">
        <f t="shared" ca="1" si="21"/>
        <v/>
      </c>
      <c r="O23" s="99" t="str">
        <f t="shared" ca="1" si="12"/>
        <v/>
      </c>
      <c r="P23" s="113" t="str">
        <f t="shared" ca="1" si="13"/>
        <v/>
      </c>
      <c r="Q23" s="113" t="str">
        <f t="shared" ca="1" si="14"/>
        <v/>
      </c>
      <c r="R23" s="123" t="str">
        <f t="shared" ca="1" si="20"/>
        <v/>
      </c>
      <c r="S23" s="154" t="str">
        <f t="shared" ca="1" si="15"/>
        <v/>
      </c>
      <c r="T23" s="95" t="str">
        <f t="shared" ca="1" si="16"/>
        <v/>
      </c>
      <c r="U23" s="95" t="str">
        <f t="shared" ca="1" si="17"/>
        <v/>
      </c>
      <c r="V23" s="96" t="str">
        <f t="shared" ca="1" si="18"/>
        <v/>
      </c>
      <c r="W23" s="107" t="str">
        <f t="shared" ca="1" si="19"/>
        <v/>
      </c>
    </row>
    <row r="24" spans="1:23" x14ac:dyDescent="0.15">
      <c r="A24" s="87">
        <v>20</v>
      </c>
      <c r="B24" s="87" t="str">
        <f t="shared" ca="1" si="3"/>
        <v/>
      </c>
      <c r="C24" s="87" t="str">
        <f t="shared" ca="1" si="4"/>
        <v/>
      </c>
      <c r="D24" s="87" t="str">
        <f t="shared" ca="1" si="1"/>
        <v/>
      </c>
      <c r="E24" s="87" t="str">
        <f t="shared" ca="1" si="5"/>
        <v/>
      </c>
      <c r="F24" s="87">
        <f t="shared" ca="1" si="2"/>
        <v>0</v>
      </c>
      <c r="G24" s="87" t="str">
        <f t="shared" ca="1" si="6"/>
        <v/>
      </c>
      <c r="H24" s="134" t="str">
        <f t="shared" ca="1" si="7"/>
        <v>-</v>
      </c>
      <c r="I24" s="122" t="str">
        <f t="shared" ca="1" si="8"/>
        <v/>
      </c>
      <c r="J24" s="124" t="str">
        <f t="shared" ca="1" si="9"/>
        <v/>
      </c>
      <c r="K24" s="137"/>
      <c r="L24" s="123"/>
      <c r="M24" s="123" t="str">
        <f t="shared" ca="1" si="10"/>
        <v/>
      </c>
      <c r="N24" s="91" t="str">
        <f t="shared" ca="1" si="21"/>
        <v/>
      </c>
      <c r="O24" s="99" t="str">
        <f t="shared" ca="1" si="12"/>
        <v/>
      </c>
      <c r="P24" s="113" t="str">
        <f t="shared" ca="1" si="13"/>
        <v/>
      </c>
      <c r="Q24" s="113" t="str">
        <f t="shared" ca="1" si="14"/>
        <v/>
      </c>
      <c r="R24" s="123" t="str">
        <f t="shared" ca="1" si="20"/>
        <v/>
      </c>
      <c r="S24" s="154" t="str">
        <f t="shared" ca="1" si="15"/>
        <v/>
      </c>
      <c r="T24" s="95" t="str">
        <f t="shared" ca="1" si="16"/>
        <v/>
      </c>
      <c r="U24" s="95" t="str">
        <f t="shared" ca="1" si="17"/>
        <v/>
      </c>
      <c r="V24" s="96" t="str">
        <f t="shared" ca="1" si="18"/>
        <v/>
      </c>
      <c r="W24" s="107" t="str">
        <f t="shared" ca="1" si="19"/>
        <v/>
      </c>
    </row>
    <row r="25" spans="1:23" x14ac:dyDescent="0.15">
      <c r="A25" s="87">
        <v>21</v>
      </c>
      <c r="B25" s="87" t="str">
        <f t="shared" ca="1" si="3"/>
        <v/>
      </c>
      <c r="C25" s="87" t="str">
        <f t="shared" ca="1" si="4"/>
        <v/>
      </c>
      <c r="D25" s="87" t="str">
        <f t="shared" ca="1" si="1"/>
        <v/>
      </c>
      <c r="E25" s="87" t="str">
        <f t="shared" ca="1" si="5"/>
        <v/>
      </c>
      <c r="F25" s="87">
        <f t="shared" ca="1" si="2"/>
        <v>0</v>
      </c>
      <c r="G25" s="87" t="str">
        <f t="shared" ca="1" si="6"/>
        <v/>
      </c>
      <c r="H25" s="134" t="str">
        <f t="shared" ca="1" si="7"/>
        <v>-</v>
      </c>
      <c r="I25" s="122" t="str">
        <f t="shared" ca="1" si="8"/>
        <v/>
      </c>
      <c r="J25" s="124" t="str">
        <f t="shared" ca="1" si="9"/>
        <v/>
      </c>
      <c r="K25" s="137"/>
      <c r="L25" s="123"/>
      <c r="M25" s="123" t="str">
        <f t="shared" ca="1" si="10"/>
        <v/>
      </c>
      <c r="N25" s="91" t="str">
        <f t="shared" ca="1" si="21"/>
        <v/>
      </c>
      <c r="O25" s="99" t="str">
        <f t="shared" ca="1" si="12"/>
        <v/>
      </c>
      <c r="P25" s="113" t="str">
        <f t="shared" ca="1" si="13"/>
        <v/>
      </c>
      <c r="Q25" s="113" t="str">
        <f t="shared" ca="1" si="14"/>
        <v/>
      </c>
      <c r="R25" s="123" t="str">
        <f t="shared" ca="1" si="20"/>
        <v/>
      </c>
      <c r="S25" s="154" t="str">
        <f t="shared" ca="1" si="15"/>
        <v/>
      </c>
      <c r="T25" s="95" t="str">
        <f t="shared" ca="1" si="16"/>
        <v/>
      </c>
      <c r="U25" s="95" t="str">
        <f t="shared" ca="1" si="17"/>
        <v/>
      </c>
      <c r="V25" s="96" t="str">
        <f t="shared" ca="1" si="18"/>
        <v/>
      </c>
      <c r="W25" s="107" t="str">
        <f t="shared" ca="1" si="19"/>
        <v/>
      </c>
    </row>
    <row r="26" spans="1:23" x14ac:dyDescent="0.15">
      <c r="A26" s="87">
        <v>22</v>
      </c>
      <c r="B26" s="87" t="str">
        <f t="shared" ca="1" si="3"/>
        <v/>
      </c>
      <c r="C26" s="87" t="str">
        <f t="shared" ca="1" si="4"/>
        <v/>
      </c>
      <c r="D26" s="87" t="str">
        <f t="shared" ca="1" si="1"/>
        <v/>
      </c>
      <c r="E26" s="87" t="str">
        <f t="shared" ca="1" si="5"/>
        <v/>
      </c>
      <c r="F26" s="87">
        <f t="shared" ca="1" si="2"/>
        <v>0</v>
      </c>
      <c r="G26" s="87" t="str">
        <f t="shared" ca="1" si="6"/>
        <v/>
      </c>
      <c r="H26" s="134" t="str">
        <f t="shared" ca="1" si="7"/>
        <v>-</v>
      </c>
      <c r="I26" s="122" t="str">
        <f t="shared" ca="1" si="8"/>
        <v/>
      </c>
      <c r="J26" s="124" t="str">
        <f t="shared" ca="1" si="9"/>
        <v/>
      </c>
      <c r="K26" s="137"/>
      <c r="L26" s="123"/>
      <c r="M26" s="123" t="str">
        <f t="shared" ca="1" si="10"/>
        <v/>
      </c>
      <c r="N26" s="91" t="str">
        <f t="shared" ca="1" si="21"/>
        <v/>
      </c>
      <c r="O26" s="99" t="str">
        <f t="shared" ca="1" si="12"/>
        <v/>
      </c>
      <c r="P26" s="113" t="str">
        <f t="shared" ca="1" si="13"/>
        <v/>
      </c>
      <c r="Q26" s="113" t="str">
        <f t="shared" ca="1" si="14"/>
        <v/>
      </c>
      <c r="R26" s="123" t="str">
        <f t="shared" ca="1" si="20"/>
        <v/>
      </c>
      <c r="S26" s="154" t="str">
        <f t="shared" ca="1" si="15"/>
        <v/>
      </c>
      <c r="T26" s="95" t="str">
        <f t="shared" ca="1" si="16"/>
        <v/>
      </c>
      <c r="U26" s="95" t="str">
        <f t="shared" ca="1" si="17"/>
        <v/>
      </c>
      <c r="V26" s="96" t="str">
        <f t="shared" ca="1" si="18"/>
        <v/>
      </c>
      <c r="W26" s="107" t="str">
        <f t="shared" ca="1" si="19"/>
        <v/>
      </c>
    </row>
    <row r="27" spans="1:23" x14ac:dyDescent="0.15">
      <c r="A27" s="87">
        <v>23</v>
      </c>
      <c r="B27" s="87" t="str">
        <f t="shared" ca="1" si="3"/>
        <v/>
      </c>
      <c r="C27" s="87" t="str">
        <f t="shared" ca="1" si="4"/>
        <v/>
      </c>
      <c r="D27" s="87" t="str">
        <f t="shared" ca="1" si="1"/>
        <v/>
      </c>
      <c r="E27" s="87" t="str">
        <f t="shared" ca="1" si="5"/>
        <v/>
      </c>
      <c r="F27" s="87">
        <f t="shared" ca="1" si="2"/>
        <v>0</v>
      </c>
      <c r="G27" s="87" t="str">
        <f t="shared" ca="1" si="6"/>
        <v/>
      </c>
      <c r="H27" s="134" t="str">
        <f t="shared" ca="1" si="7"/>
        <v>-</v>
      </c>
      <c r="I27" s="122" t="str">
        <f t="shared" ca="1" si="8"/>
        <v/>
      </c>
      <c r="J27" s="124" t="str">
        <f t="shared" ca="1" si="9"/>
        <v/>
      </c>
      <c r="K27" s="137"/>
      <c r="L27" s="123"/>
      <c r="M27" s="123" t="str">
        <f t="shared" ca="1" si="10"/>
        <v/>
      </c>
      <c r="N27" s="91" t="str">
        <f t="shared" ca="1" si="21"/>
        <v/>
      </c>
      <c r="O27" s="99" t="str">
        <f t="shared" ca="1" si="12"/>
        <v/>
      </c>
      <c r="P27" s="113" t="str">
        <f t="shared" ca="1" si="13"/>
        <v/>
      </c>
      <c r="Q27" s="113" t="str">
        <f t="shared" ca="1" si="14"/>
        <v/>
      </c>
      <c r="R27" s="123" t="str">
        <f t="shared" ca="1" si="20"/>
        <v/>
      </c>
      <c r="S27" s="154" t="str">
        <f t="shared" ca="1" si="15"/>
        <v/>
      </c>
      <c r="T27" s="95" t="str">
        <f t="shared" ca="1" si="16"/>
        <v/>
      </c>
      <c r="U27" s="95" t="str">
        <f t="shared" ca="1" si="17"/>
        <v/>
      </c>
      <c r="V27" s="96" t="str">
        <f t="shared" ca="1" si="18"/>
        <v/>
      </c>
      <c r="W27" s="107" t="str">
        <f t="shared" ca="1" si="19"/>
        <v/>
      </c>
    </row>
    <row r="28" spans="1:23" x14ac:dyDescent="0.15">
      <c r="A28" s="87">
        <v>24</v>
      </c>
      <c r="B28" s="87" t="str">
        <f t="shared" ca="1" si="3"/>
        <v/>
      </c>
      <c r="C28" s="87" t="str">
        <f t="shared" ca="1" si="4"/>
        <v/>
      </c>
      <c r="D28" s="87" t="str">
        <f t="shared" ca="1" si="1"/>
        <v/>
      </c>
      <c r="E28" s="87" t="str">
        <f t="shared" ca="1" si="5"/>
        <v/>
      </c>
      <c r="F28" s="87">
        <f t="shared" ca="1" si="2"/>
        <v>0</v>
      </c>
      <c r="G28" s="87" t="str">
        <f t="shared" ca="1" si="6"/>
        <v/>
      </c>
      <c r="H28" s="134" t="str">
        <f t="shared" ca="1" si="7"/>
        <v>-</v>
      </c>
      <c r="I28" s="122" t="str">
        <f t="shared" ca="1" si="8"/>
        <v/>
      </c>
      <c r="J28" s="124" t="str">
        <f t="shared" ca="1" si="9"/>
        <v/>
      </c>
      <c r="K28" s="137"/>
      <c r="L28" s="123"/>
      <c r="M28" s="123" t="str">
        <f t="shared" ca="1" si="10"/>
        <v/>
      </c>
      <c r="N28" s="91" t="str">
        <f t="shared" ca="1" si="21"/>
        <v/>
      </c>
      <c r="O28" s="99" t="str">
        <f t="shared" ca="1" si="12"/>
        <v/>
      </c>
      <c r="P28" s="113" t="str">
        <f t="shared" ca="1" si="13"/>
        <v/>
      </c>
      <c r="Q28" s="113" t="str">
        <f t="shared" ca="1" si="14"/>
        <v/>
      </c>
      <c r="R28" s="123" t="str">
        <f t="shared" ca="1" si="20"/>
        <v/>
      </c>
      <c r="S28" s="154" t="str">
        <f t="shared" ca="1" si="15"/>
        <v/>
      </c>
      <c r="T28" s="95" t="str">
        <f t="shared" ca="1" si="16"/>
        <v/>
      </c>
      <c r="U28" s="95" t="str">
        <f t="shared" ca="1" si="17"/>
        <v/>
      </c>
      <c r="V28" s="96" t="str">
        <f t="shared" ca="1" si="18"/>
        <v/>
      </c>
      <c r="W28" s="107" t="str">
        <f t="shared" ca="1" si="19"/>
        <v/>
      </c>
    </row>
    <row r="29" spans="1:23" x14ac:dyDescent="0.15">
      <c r="A29" s="87">
        <v>25</v>
      </c>
      <c r="B29" s="87" t="str">
        <f t="shared" ca="1" si="3"/>
        <v/>
      </c>
      <c r="C29" s="87" t="str">
        <f t="shared" ca="1" si="4"/>
        <v/>
      </c>
      <c r="D29" s="87" t="str">
        <f t="shared" ca="1" si="1"/>
        <v/>
      </c>
      <c r="E29" s="87" t="str">
        <f t="shared" ca="1" si="5"/>
        <v/>
      </c>
      <c r="F29" s="87">
        <f t="shared" ca="1" si="2"/>
        <v>0</v>
      </c>
      <c r="G29" s="87" t="str">
        <f t="shared" ca="1" si="6"/>
        <v/>
      </c>
      <c r="H29" s="134" t="str">
        <f t="shared" ca="1" si="7"/>
        <v>-</v>
      </c>
      <c r="I29" s="122" t="str">
        <f t="shared" ca="1" si="8"/>
        <v/>
      </c>
      <c r="J29" s="124" t="str">
        <f t="shared" ca="1" si="9"/>
        <v/>
      </c>
      <c r="K29" s="137"/>
      <c r="L29" s="123"/>
      <c r="M29" s="123" t="str">
        <f t="shared" ca="1" si="10"/>
        <v/>
      </c>
      <c r="N29" s="91" t="str">
        <f t="shared" ca="1" si="21"/>
        <v/>
      </c>
      <c r="O29" s="99" t="str">
        <f t="shared" ca="1" si="12"/>
        <v/>
      </c>
      <c r="P29" s="113" t="str">
        <f t="shared" ca="1" si="13"/>
        <v/>
      </c>
      <c r="Q29" s="113" t="str">
        <f t="shared" ca="1" si="14"/>
        <v/>
      </c>
      <c r="R29" s="123" t="str">
        <f t="shared" ca="1" si="20"/>
        <v/>
      </c>
      <c r="S29" s="154" t="str">
        <f t="shared" ca="1" si="15"/>
        <v/>
      </c>
      <c r="T29" s="95" t="str">
        <f t="shared" ca="1" si="16"/>
        <v/>
      </c>
      <c r="U29" s="95" t="str">
        <f t="shared" ca="1" si="17"/>
        <v/>
      </c>
      <c r="V29" s="96" t="str">
        <f t="shared" ca="1" si="18"/>
        <v/>
      </c>
      <c r="W29" s="107" t="str">
        <f t="shared" ca="1" si="19"/>
        <v/>
      </c>
    </row>
    <row r="30" spans="1:23" x14ac:dyDescent="0.15">
      <c r="A30" s="87">
        <v>26</v>
      </c>
      <c r="B30" s="87" t="str">
        <f t="shared" ca="1" si="3"/>
        <v/>
      </c>
      <c r="C30" s="87" t="str">
        <f t="shared" ca="1" si="4"/>
        <v/>
      </c>
      <c r="D30" s="87" t="str">
        <f t="shared" ca="1" si="1"/>
        <v/>
      </c>
      <c r="E30" s="87" t="str">
        <f t="shared" ca="1" si="5"/>
        <v/>
      </c>
      <c r="F30" s="87">
        <f t="shared" ca="1" si="2"/>
        <v>0</v>
      </c>
      <c r="G30" s="87" t="str">
        <f t="shared" ca="1" si="6"/>
        <v/>
      </c>
      <c r="H30" s="134" t="str">
        <f t="shared" ca="1" si="7"/>
        <v>-</v>
      </c>
      <c r="I30" s="122" t="str">
        <f t="shared" ca="1" si="8"/>
        <v/>
      </c>
      <c r="J30" s="124" t="str">
        <f t="shared" ca="1" si="9"/>
        <v/>
      </c>
      <c r="K30" s="137"/>
      <c r="L30" s="123"/>
      <c r="M30" s="123" t="str">
        <f t="shared" ca="1" si="10"/>
        <v/>
      </c>
      <c r="N30" s="91" t="str">
        <f t="shared" ca="1" si="21"/>
        <v/>
      </c>
      <c r="O30" s="99" t="str">
        <f t="shared" ca="1" si="12"/>
        <v/>
      </c>
      <c r="P30" s="113" t="str">
        <f t="shared" ca="1" si="13"/>
        <v/>
      </c>
      <c r="Q30" s="113" t="str">
        <f t="shared" ca="1" si="14"/>
        <v/>
      </c>
      <c r="R30" s="123" t="str">
        <f t="shared" ca="1" si="20"/>
        <v/>
      </c>
      <c r="S30" s="154" t="str">
        <f t="shared" ca="1" si="15"/>
        <v/>
      </c>
      <c r="T30" s="95" t="str">
        <f t="shared" ca="1" si="16"/>
        <v/>
      </c>
      <c r="U30" s="95" t="str">
        <f t="shared" ca="1" si="17"/>
        <v/>
      </c>
      <c r="V30" s="96" t="str">
        <f t="shared" ca="1" si="18"/>
        <v/>
      </c>
      <c r="W30" s="107" t="str">
        <f t="shared" ca="1" si="19"/>
        <v/>
      </c>
    </row>
    <row r="31" spans="1:23" x14ac:dyDescent="0.15">
      <c r="A31" s="87">
        <v>27</v>
      </c>
      <c r="B31" s="87" t="str">
        <f t="shared" ca="1" si="3"/>
        <v/>
      </c>
      <c r="C31" s="87" t="str">
        <f t="shared" ca="1" si="4"/>
        <v/>
      </c>
      <c r="D31" s="87" t="str">
        <f t="shared" ca="1" si="1"/>
        <v/>
      </c>
      <c r="E31" s="87" t="str">
        <f t="shared" ca="1" si="5"/>
        <v/>
      </c>
      <c r="F31" s="87">
        <f t="shared" ca="1" si="2"/>
        <v>0</v>
      </c>
      <c r="G31" s="87" t="str">
        <f t="shared" ca="1" si="6"/>
        <v/>
      </c>
      <c r="H31" s="134" t="str">
        <f t="shared" ca="1" si="7"/>
        <v>-</v>
      </c>
      <c r="I31" s="122" t="str">
        <f t="shared" ca="1" si="8"/>
        <v/>
      </c>
      <c r="J31" s="124" t="str">
        <f t="shared" ca="1" si="9"/>
        <v/>
      </c>
      <c r="K31" s="137"/>
      <c r="L31" s="123"/>
      <c r="M31" s="123" t="str">
        <f t="shared" ca="1" si="10"/>
        <v/>
      </c>
      <c r="N31" s="91" t="str">
        <f t="shared" ca="1" si="21"/>
        <v/>
      </c>
      <c r="O31" s="99" t="str">
        <f t="shared" ca="1" si="12"/>
        <v/>
      </c>
      <c r="P31" s="113" t="str">
        <f t="shared" ca="1" si="13"/>
        <v/>
      </c>
      <c r="Q31" s="113" t="str">
        <f t="shared" ca="1" si="14"/>
        <v/>
      </c>
      <c r="R31" s="123" t="str">
        <f t="shared" ca="1" si="20"/>
        <v/>
      </c>
      <c r="S31" s="154" t="str">
        <f t="shared" ca="1" si="15"/>
        <v/>
      </c>
      <c r="T31" s="95" t="str">
        <f t="shared" ca="1" si="16"/>
        <v/>
      </c>
      <c r="U31" s="95" t="str">
        <f t="shared" ca="1" si="17"/>
        <v/>
      </c>
      <c r="V31" s="96" t="str">
        <f t="shared" ca="1" si="18"/>
        <v/>
      </c>
      <c r="W31" s="107" t="str">
        <f t="shared" ca="1" si="19"/>
        <v/>
      </c>
    </row>
    <row r="32" spans="1:23" x14ac:dyDescent="0.15">
      <c r="A32" s="87">
        <v>28</v>
      </c>
      <c r="B32" s="87" t="str">
        <f t="shared" ca="1" si="3"/>
        <v/>
      </c>
      <c r="C32" s="87" t="str">
        <f t="shared" ca="1" si="4"/>
        <v/>
      </c>
      <c r="D32" s="87" t="str">
        <f t="shared" ca="1" si="1"/>
        <v/>
      </c>
      <c r="E32" s="87" t="str">
        <f t="shared" ca="1" si="5"/>
        <v/>
      </c>
      <c r="F32" s="87">
        <f t="shared" ca="1" si="2"/>
        <v>0</v>
      </c>
      <c r="G32" s="87" t="str">
        <f t="shared" ca="1" si="6"/>
        <v/>
      </c>
      <c r="H32" s="134" t="str">
        <f t="shared" ca="1" si="7"/>
        <v>-</v>
      </c>
      <c r="I32" s="122" t="str">
        <f t="shared" ca="1" si="8"/>
        <v/>
      </c>
      <c r="J32" s="124" t="str">
        <f t="shared" ca="1" si="9"/>
        <v/>
      </c>
      <c r="K32" s="137"/>
      <c r="L32" s="123"/>
      <c r="M32" s="123" t="str">
        <f t="shared" ca="1" si="10"/>
        <v/>
      </c>
      <c r="N32" s="91" t="str">
        <f t="shared" ca="1" si="21"/>
        <v/>
      </c>
      <c r="O32" s="99" t="str">
        <f t="shared" ca="1" si="12"/>
        <v/>
      </c>
      <c r="P32" s="113" t="str">
        <f t="shared" ca="1" si="13"/>
        <v/>
      </c>
      <c r="Q32" s="113" t="str">
        <f t="shared" ca="1" si="14"/>
        <v/>
      </c>
      <c r="R32" s="123" t="str">
        <f t="shared" ca="1" si="20"/>
        <v/>
      </c>
      <c r="S32" s="154" t="str">
        <f t="shared" ca="1" si="15"/>
        <v/>
      </c>
      <c r="T32" s="95" t="str">
        <f t="shared" ca="1" si="16"/>
        <v/>
      </c>
      <c r="U32" s="95" t="str">
        <f t="shared" ca="1" si="17"/>
        <v/>
      </c>
      <c r="V32" s="96" t="str">
        <f t="shared" ca="1" si="18"/>
        <v/>
      </c>
      <c r="W32" s="107" t="str">
        <f t="shared" ca="1" si="19"/>
        <v/>
      </c>
    </row>
    <row r="33" spans="1:23" x14ac:dyDescent="0.15">
      <c r="A33" s="87">
        <v>29</v>
      </c>
      <c r="B33" s="87" t="str">
        <f t="shared" ca="1" si="3"/>
        <v/>
      </c>
      <c r="C33" s="87" t="str">
        <f t="shared" ca="1" si="4"/>
        <v/>
      </c>
      <c r="D33" s="87" t="str">
        <f t="shared" ca="1" si="1"/>
        <v/>
      </c>
      <c r="E33" s="87" t="str">
        <f t="shared" ca="1" si="5"/>
        <v/>
      </c>
      <c r="F33" s="87">
        <f t="shared" ca="1" si="2"/>
        <v>0</v>
      </c>
      <c r="G33" s="87" t="str">
        <f t="shared" ca="1" si="6"/>
        <v/>
      </c>
      <c r="H33" s="134" t="str">
        <f t="shared" ca="1" si="7"/>
        <v>-</v>
      </c>
      <c r="I33" s="122" t="str">
        <f t="shared" ca="1" si="8"/>
        <v/>
      </c>
      <c r="J33" s="124" t="str">
        <f t="shared" ca="1" si="9"/>
        <v/>
      </c>
      <c r="K33" s="137"/>
      <c r="L33" s="123"/>
      <c r="M33" s="123" t="str">
        <f t="shared" ca="1" si="10"/>
        <v/>
      </c>
      <c r="N33" s="91" t="str">
        <f t="shared" ca="1" si="21"/>
        <v/>
      </c>
      <c r="O33" s="99" t="str">
        <f t="shared" ca="1" si="12"/>
        <v/>
      </c>
      <c r="P33" s="113" t="str">
        <f t="shared" ca="1" si="13"/>
        <v/>
      </c>
      <c r="Q33" s="113" t="str">
        <f t="shared" ca="1" si="14"/>
        <v/>
      </c>
      <c r="R33" s="123" t="str">
        <f t="shared" ca="1" si="20"/>
        <v/>
      </c>
      <c r="S33" s="154" t="str">
        <f t="shared" ca="1" si="15"/>
        <v/>
      </c>
      <c r="T33" s="95" t="str">
        <f t="shared" ca="1" si="16"/>
        <v/>
      </c>
      <c r="U33" s="95" t="str">
        <f t="shared" ca="1" si="17"/>
        <v/>
      </c>
      <c r="V33" s="96" t="str">
        <f t="shared" ca="1" si="18"/>
        <v/>
      </c>
      <c r="W33" s="107" t="str">
        <f t="shared" ca="1" si="19"/>
        <v/>
      </c>
    </row>
    <row r="34" spans="1:23" x14ac:dyDescent="0.15">
      <c r="A34" s="87">
        <v>30</v>
      </c>
      <c r="B34" s="87" t="str">
        <f t="shared" ca="1" si="3"/>
        <v/>
      </c>
      <c r="C34" s="87" t="str">
        <f t="shared" ca="1" si="4"/>
        <v/>
      </c>
      <c r="D34" s="87" t="str">
        <f t="shared" ca="1" si="1"/>
        <v/>
      </c>
      <c r="E34" s="87" t="str">
        <f t="shared" ca="1" si="5"/>
        <v/>
      </c>
      <c r="F34" s="87">
        <f t="shared" ca="1" si="2"/>
        <v>0</v>
      </c>
      <c r="G34" s="87" t="str">
        <f t="shared" ca="1" si="6"/>
        <v/>
      </c>
      <c r="H34" s="134" t="str">
        <f t="shared" ca="1" si="7"/>
        <v>-</v>
      </c>
      <c r="I34" s="122" t="str">
        <f t="shared" ca="1" si="8"/>
        <v/>
      </c>
      <c r="J34" s="124" t="str">
        <f t="shared" ca="1" si="9"/>
        <v/>
      </c>
      <c r="K34" s="137"/>
      <c r="L34" s="123"/>
      <c r="M34" s="123" t="str">
        <f t="shared" ca="1" si="10"/>
        <v/>
      </c>
      <c r="N34" s="91" t="str">
        <f t="shared" ca="1" si="21"/>
        <v/>
      </c>
      <c r="O34" s="99" t="str">
        <f t="shared" ca="1" si="12"/>
        <v/>
      </c>
      <c r="P34" s="113" t="str">
        <f t="shared" ca="1" si="13"/>
        <v/>
      </c>
      <c r="Q34" s="113" t="str">
        <f t="shared" ca="1" si="14"/>
        <v/>
      </c>
      <c r="R34" s="123" t="str">
        <f t="shared" ca="1" si="20"/>
        <v/>
      </c>
      <c r="S34" s="154" t="str">
        <f t="shared" ca="1" si="15"/>
        <v/>
      </c>
      <c r="T34" s="95" t="str">
        <f t="shared" ca="1" si="16"/>
        <v/>
      </c>
      <c r="U34" s="95" t="str">
        <f t="shared" ca="1" si="17"/>
        <v/>
      </c>
      <c r="V34" s="96" t="str">
        <f t="shared" ca="1" si="18"/>
        <v/>
      </c>
      <c r="W34" s="107" t="str">
        <f t="shared" ca="1" si="19"/>
        <v/>
      </c>
    </row>
    <row r="35" spans="1:23" x14ac:dyDescent="0.15">
      <c r="A35" s="87">
        <v>31</v>
      </c>
      <c r="B35" s="87" t="str">
        <f t="shared" ca="1" si="3"/>
        <v/>
      </c>
      <c r="C35" s="87" t="str">
        <f t="shared" ca="1" si="4"/>
        <v/>
      </c>
      <c r="D35" s="87" t="str">
        <f t="shared" ca="1" si="1"/>
        <v/>
      </c>
      <c r="E35" s="87" t="str">
        <f t="shared" ca="1" si="5"/>
        <v/>
      </c>
      <c r="F35" s="87">
        <f t="shared" ca="1" si="2"/>
        <v>0</v>
      </c>
      <c r="G35" s="87" t="str">
        <f t="shared" ca="1" si="6"/>
        <v/>
      </c>
      <c r="H35" s="134" t="str">
        <f t="shared" ca="1" si="7"/>
        <v>-</v>
      </c>
      <c r="I35" s="122" t="str">
        <f t="shared" ca="1" si="8"/>
        <v/>
      </c>
      <c r="J35" s="124" t="str">
        <f t="shared" ca="1" si="9"/>
        <v/>
      </c>
      <c r="K35" s="137"/>
      <c r="L35" s="123"/>
      <c r="M35" s="123" t="str">
        <f t="shared" ca="1" si="10"/>
        <v/>
      </c>
      <c r="N35" s="91" t="str">
        <f t="shared" ca="1" si="21"/>
        <v/>
      </c>
      <c r="O35" s="99" t="str">
        <f t="shared" ca="1" si="12"/>
        <v/>
      </c>
      <c r="P35" s="113" t="str">
        <f t="shared" ca="1" si="13"/>
        <v/>
      </c>
      <c r="Q35" s="113" t="str">
        <f t="shared" ca="1" si="14"/>
        <v/>
      </c>
      <c r="R35" s="123" t="str">
        <f t="shared" ca="1" si="20"/>
        <v/>
      </c>
      <c r="S35" s="154" t="str">
        <f t="shared" ca="1" si="15"/>
        <v/>
      </c>
      <c r="T35" s="95" t="str">
        <f t="shared" ca="1" si="16"/>
        <v/>
      </c>
      <c r="U35" s="95" t="str">
        <f t="shared" ca="1" si="17"/>
        <v/>
      </c>
      <c r="V35" s="96" t="str">
        <f t="shared" ca="1" si="18"/>
        <v/>
      </c>
      <c r="W35" s="107" t="str">
        <f t="shared" ca="1" si="19"/>
        <v/>
      </c>
    </row>
    <row r="36" spans="1:23" x14ac:dyDescent="0.15">
      <c r="A36" s="87">
        <v>32</v>
      </c>
      <c r="B36" s="87" t="str">
        <f t="shared" ca="1" si="3"/>
        <v/>
      </c>
      <c r="C36" s="87" t="str">
        <f t="shared" ca="1" si="4"/>
        <v/>
      </c>
      <c r="D36" s="87" t="str">
        <f t="shared" ca="1" si="1"/>
        <v/>
      </c>
      <c r="E36" s="87" t="str">
        <f t="shared" ca="1" si="5"/>
        <v/>
      </c>
      <c r="F36" s="87">
        <f t="shared" ca="1" si="2"/>
        <v>0</v>
      </c>
      <c r="G36" s="87" t="str">
        <f t="shared" ca="1" si="6"/>
        <v/>
      </c>
      <c r="H36" s="134" t="str">
        <f t="shared" ca="1" si="7"/>
        <v>-</v>
      </c>
      <c r="I36" s="122" t="str">
        <f t="shared" ca="1" si="8"/>
        <v/>
      </c>
      <c r="J36" s="124" t="str">
        <f t="shared" ca="1" si="9"/>
        <v/>
      </c>
      <c r="K36" s="137"/>
      <c r="L36" s="123"/>
      <c r="M36" s="123" t="str">
        <f t="shared" ca="1" si="10"/>
        <v/>
      </c>
      <c r="N36" s="91" t="str">
        <f t="shared" ca="1" si="21"/>
        <v/>
      </c>
      <c r="O36" s="99" t="str">
        <f t="shared" ca="1" si="12"/>
        <v/>
      </c>
      <c r="P36" s="113" t="str">
        <f t="shared" ca="1" si="13"/>
        <v/>
      </c>
      <c r="Q36" s="113" t="str">
        <f t="shared" ca="1" si="14"/>
        <v/>
      </c>
      <c r="R36" s="123" t="str">
        <f t="shared" ca="1" si="20"/>
        <v/>
      </c>
      <c r="S36" s="154" t="str">
        <f t="shared" ca="1" si="15"/>
        <v/>
      </c>
      <c r="T36" s="95" t="str">
        <f t="shared" ca="1" si="16"/>
        <v/>
      </c>
      <c r="U36" s="95" t="str">
        <f t="shared" ca="1" si="17"/>
        <v/>
      </c>
      <c r="V36" s="96" t="str">
        <f t="shared" ca="1" si="18"/>
        <v/>
      </c>
      <c r="W36" s="107" t="str">
        <f t="shared" ca="1" si="19"/>
        <v/>
      </c>
    </row>
    <row r="37" spans="1:23" x14ac:dyDescent="0.15">
      <c r="A37" s="87">
        <v>33</v>
      </c>
      <c r="B37" s="87" t="str">
        <f t="shared" ca="1" si="3"/>
        <v/>
      </c>
      <c r="C37" s="87" t="str">
        <f t="shared" ca="1" si="4"/>
        <v/>
      </c>
      <c r="D37" s="87" t="str">
        <f t="shared" ca="1" si="1"/>
        <v/>
      </c>
      <c r="E37" s="87" t="str">
        <f t="shared" ca="1" si="5"/>
        <v/>
      </c>
      <c r="F37" s="87">
        <f t="shared" ca="1" si="2"/>
        <v>0</v>
      </c>
      <c r="G37" s="87" t="str">
        <f t="shared" ca="1" si="6"/>
        <v/>
      </c>
      <c r="H37" s="134" t="str">
        <f t="shared" ca="1" si="7"/>
        <v>-</v>
      </c>
      <c r="I37" s="122" t="str">
        <f t="shared" ca="1" si="8"/>
        <v/>
      </c>
      <c r="J37" s="124" t="str">
        <f t="shared" ca="1" si="9"/>
        <v/>
      </c>
      <c r="K37" s="137"/>
      <c r="L37" s="123"/>
      <c r="M37" s="123" t="str">
        <f t="shared" ca="1" si="10"/>
        <v/>
      </c>
      <c r="N37" s="91" t="str">
        <f t="shared" ca="1" si="21"/>
        <v/>
      </c>
      <c r="O37" s="99" t="str">
        <f t="shared" ca="1" si="12"/>
        <v/>
      </c>
      <c r="P37" s="113" t="str">
        <f t="shared" ca="1" si="13"/>
        <v/>
      </c>
      <c r="Q37" s="113" t="str">
        <f t="shared" ca="1" si="14"/>
        <v/>
      </c>
      <c r="R37" s="123" t="str">
        <f t="shared" ca="1" si="20"/>
        <v/>
      </c>
      <c r="S37" s="154" t="str">
        <f t="shared" ca="1" si="15"/>
        <v/>
      </c>
      <c r="T37" s="95" t="str">
        <f t="shared" ca="1" si="16"/>
        <v/>
      </c>
      <c r="U37" s="95" t="str">
        <f t="shared" ca="1" si="17"/>
        <v/>
      </c>
      <c r="V37" s="96" t="str">
        <f t="shared" ca="1" si="18"/>
        <v/>
      </c>
      <c r="W37" s="107" t="str">
        <f t="shared" ca="1" si="19"/>
        <v/>
      </c>
    </row>
    <row r="38" spans="1:23" x14ac:dyDescent="0.15">
      <c r="A38" s="87">
        <v>34</v>
      </c>
      <c r="B38" s="87" t="str">
        <f t="shared" ca="1" si="3"/>
        <v/>
      </c>
      <c r="C38" s="87" t="str">
        <f t="shared" ca="1" si="4"/>
        <v/>
      </c>
      <c r="D38" s="87" t="str">
        <f t="shared" ca="1" si="1"/>
        <v/>
      </c>
      <c r="E38" s="87" t="str">
        <f t="shared" ca="1" si="5"/>
        <v/>
      </c>
      <c r="F38" s="87">
        <f t="shared" ca="1" si="2"/>
        <v>0</v>
      </c>
      <c r="G38" s="87" t="str">
        <f t="shared" ca="1" si="6"/>
        <v/>
      </c>
      <c r="H38" s="134" t="str">
        <f t="shared" ca="1" si="7"/>
        <v>-</v>
      </c>
      <c r="I38" s="122" t="str">
        <f t="shared" ca="1" si="8"/>
        <v/>
      </c>
      <c r="J38" s="124" t="str">
        <f t="shared" ca="1" si="9"/>
        <v/>
      </c>
      <c r="K38" s="137"/>
      <c r="L38" s="123"/>
      <c r="M38" s="123" t="str">
        <f t="shared" ca="1" si="10"/>
        <v/>
      </c>
      <c r="N38" s="91" t="str">
        <f t="shared" ca="1" si="21"/>
        <v/>
      </c>
      <c r="O38" s="99" t="str">
        <f t="shared" ca="1" si="12"/>
        <v/>
      </c>
      <c r="P38" s="113" t="str">
        <f t="shared" ca="1" si="13"/>
        <v/>
      </c>
      <c r="Q38" s="113" t="str">
        <f t="shared" ca="1" si="14"/>
        <v/>
      </c>
      <c r="R38" s="123" t="str">
        <f t="shared" ca="1" si="20"/>
        <v/>
      </c>
      <c r="S38" s="154" t="str">
        <f t="shared" ca="1" si="15"/>
        <v/>
      </c>
      <c r="T38" s="95" t="str">
        <f t="shared" ca="1" si="16"/>
        <v/>
      </c>
      <c r="U38" s="95" t="str">
        <f t="shared" ca="1" si="17"/>
        <v/>
      </c>
      <c r="V38" s="96" t="str">
        <f t="shared" ca="1" si="18"/>
        <v/>
      </c>
      <c r="W38" s="107" t="str">
        <f t="shared" ca="1" si="19"/>
        <v/>
      </c>
    </row>
    <row r="39" spans="1:23" x14ac:dyDescent="0.15">
      <c r="A39" s="87">
        <v>35</v>
      </c>
      <c r="B39" s="87" t="str">
        <f t="shared" ca="1" si="3"/>
        <v/>
      </c>
      <c r="C39" s="87" t="str">
        <f t="shared" ca="1" si="4"/>
        <v/>
      </c>
      <c r="D39" s="87" t="str">
        <f t="shared" ca="1" si="1"/>
        <v/>
      </c>
      <c r="E39" s="87" t="str">
        <f t="shared" ca="1" si="5"/>
        <v/>
      </c>
      <c r="F39" s="87">
        <f t="shared" ca="1" si="2"/>
        <v>0</v>
      </c>
      <c r="G39" s="87" t="str">
        <f t="shared" ca="1" si="6"/>
        <v/>
      </c>
      <c r="H39" s="134" t="str">
        <f t="shared" ca="1" si="7"/>
        <v>-</v>
      </c>
      <c r="I39" s="122" t="str">
        <f t="shared" ca="1" si="8"/>
        <v/>
      </c>
      <c r="J39" s="124" t="str">
        <f t="shared" ca="1" si="9"/>
        <v/>
      </c>
      <c r="K39" s="137"/>
      <c r="L39" s="123"/>
      <c r="M39" s="123" t="str">
        <f t="shared" ca="1" si="10"/>
        <v/>
      </c>
      <c r="N39" s="91" t="str">
        <f t="shared" ca="1" si="21"/>
        <v/>
      </c>
      <c r="O39" s="99" t="str">
        <f t="shared" ca="1" si="12"/>
        <v/>
      </c>
      <c r="P39" s="113" t="str">
        <f t="shared" ca="1" si="13"/>
        <v/>
      </c>
      <c r="Q39" s="113" t="str">
        <f t="shared" ca="1" si="14"/>
        <v/>
      </c>
      <c r="R39" s="123" t="str">
        <f t="shared" ca="1" si="20"/>
        <v/>
      </c>
      <c r="S39" s="154" t="str">
        <f t="shared" ca="1" si="15"/>
        <v/>
      </c>
      <c r="T39" s="95" t="str">
        <f t="shared" ca="1" si="16"/>
        <v/>
      </c>
      <c r="U39" s="95" t="str">
        <f t="shared" ca="1" si="17"/>
        <v/>
      </c>
      <c r="V39" s="96" t="str">
        <f t="shared" ca="1" si="18"/>
        <v/>
      </c>
      <c r="W39" s="107" t="str">
        <f t="shared" ca="1" si="19"/>
        <v/>
      </c>
    </row>
    <row r="40" spans="1:23" x14ac:dyDescent="0.15">
      <c r="A40" s="87">
        <v>36</v>
      </c>
      <c r="B40" s="87" t="str">
        <f t="shared" ca="1" si="3"/>
        <v/>
      </c>
      <c r="C40" s="87" t="str">
        <f t="shared" ca="1" si="4"/>
        <v/>
      </c>
      <c r="D40" s="87" t="str">
        <f t="shared" ca="1" si="1"/>
        <v/>
      </c>
      <c r="E40" s="87" t="str">
        <f t="shared" ca="1" si="5"/>
        <v/>
      </c>
      <c r="F40" s="87">
        <f t="shared" ca="1" si="2"/>
        <v>0</v>
      </c>
      <c r="G40" s="87" t="str">
        <f t="shared" ca="1" si="6"/>
        <v/>
      </c>
      <c r="H40" s="134" t="str">
        <f t="shared" ca="1" si="7"/>
        <v>-</v>
      </c>
      <c r="I40" s="122" t="str">
        <f t="shared" ca="1" si="8"/>
        <v/>
      </c>
      <c r="J40" s="124" t="str">
        <f t="shared" ca="1" si="9"/>
        <v/>
      </c>
      <c r="K40" s="137"/>
      <c r="L40" s="123"/>
      <c r="M40" s="123" t="str">
        <f t="shared" ca="1" si="10"/>
        <v/>
      </c>
      <c r="N40" s="91" t="str">
        <f t="shared" ca="1" si="21"/>
        <v/>
      </c>
      <c r="O40" s="99" t="str">
        <f t="shared" ca="1" si="12"/>
        <v/>
      </c>
      <c r="P40" s="113" t="str">
        <f t="shared" ca="1" si="13"/>
        <v/>
      </c>
      <c r="Q40" s="113" t="str">
        <f t="shared" ca="1" si="14"/>
        <v/>
      </c>
      <c r="R40" s="123" t="str">
        <f t="shared" ca="1" si="20"/>
        <v/>
      </c>
      <c r="S40" s="154" t="str">
        <f t="shared" ca="1" si="15"/>
        <v/>
      </c>
      <c r="T40" s="95" t="str">
        <f t="shared" ca="1" si="16"/>
        <v/>
      </c>
      <c r="U40" s="95" t="str">
        <f t="shared" ca="1" si="17"/>
        <v/>
      </c>
      <c r="V40" s="96" t="str">
        <f t="shared" ca="1" si="18"/>
        <v/>
      </c>
      <c r="W40" s="107" t="str">
        <f t="shared" ca="1" si="19"/>
        <v/>
      </c>
    </row>
    <row r="41" spans="1:23" x14ac:dyDescent="0.15">
      <c r="A41" s="87">
        <v>37</v>
      </c>
      <c r="B41" s="87" t="str">
        <f t="shared" ca="1" si="3"/>
        <v/>
      </c>
      <c r="C41" s="87" t="str">
        <f t="shared" ca="1" si="4"/>
        <v/>
      </c>
      <c r="D41" s="87" t="str">
        <f t="shared" ca="1" si="1"/>
        <v/>
      </c>
      <c r="E41" s="87" t="str">
        <f t="shared" ca="1" si="5"/>
        <v/>
      </c>
      <c r="F41" s="87">
        <f t="shared" ca="1" si="2"/>
        <v>0</v>
      </c>
      <c r="G41" s="87" t="str">
        <f t="shared" ca="1" si="6"/>
        <v/>
      </c>
      <c r="H41" s="134" t="str">
        <f t="shared" ca="1" si="7"/>
        <v>-</v>
      </c>
      <c r="I41" s="122" t="str">
        <f t="shared" ca="1" si="8"/>
        <v/>
      </c>
      <c r="J41" s="124" t="str">
        <f t="shared" ca="1" si="9"/>
        <v/>
      </c>
      <c r="K41" s="137"/>
      <c r="L41" s="123"/>
      <c r="M41" s="123" t="str">
        <f t="shared" ca="1" si="10"/>
        <v/>
      </c>
      <c r="N41" s="91" t="str">
        <f t="shared" ca="1" si="21"/>
        <v/>
      </c>
      <c r="O41" s="99" t="str">
        <f t="shared" ca="1" si="12"/>
        <v/>
      </c>
      <c r="P41" s="113" t="str">
        <f t="shared" ca="1" si="13"/>
        <v/>
      </c>
      <c r="Q41" s="113" t="str">
        <f t="shared" ca="1" si="14"/>
        <v/>
      </c>
      <c r="R41" s="123" t="str">
        <f t="shared" ca="1" si="20"/>
        <v/>
      </c>
      <c r="S41" s="154" t="str">
        <f t="shared" ca="1" si="15"/>
        <v/>
      </c>
      <c r="T41" s="95" t="str">
        <f t="shared" ca="1" si="16"/>
        <v/>
      </c>
      <c r="U41" s="95" t="str">
        <f t="shared" ca="1" si="17"/>
        <v/>
      </c>
      <c r="V41" s="96" t="str">
        <f t="shared" ca="1" si="18"/>
        <v/>
      </c>
      <c r="W41" s="107" t="str">
        <f t="shared" ca="1" si="19"/>
        <v/>
      </c>
    </row>
    <row r="42" spans="1:23" x14ac:dyDescent="0.15">
      <c r="A42" s="87">
        <v>38</v>
      </c>
      <c r="B42" s="87" t="str">
        <f t="shared" ca="1" si="3"/>
        <v/>
      </c>
      <c r="C42" s="87" t="str">
        <f t="shared" ca="1" si="4"/>
        <v/>
      </c>
      <c r="D42" s="87" t="str">
        <f t="shared" ca="1" si="1"/>
        <v/>
      </c>
      <c r="E42" s="87" t="str">
        <f t="shared" ca="1" si="5"/>
        <v/>
      </c>
      <c r="F42" s="87">
        <f t="shared" ca="1" si="2"/>
        <v>0</v>
      </c>
      <c r="G42" s="87" t="str">
        <f t="shared" ca="1" si="6"/>
        <v/>
      </c>
      <c r="H42" s="134" t="str">
        <f t="shared" ca="1" si="7"/>
        <v>-</v>
      </c>
      <c r="I42" s="122" t="str">
        <f t="shared" ca="1" si="8"/>
        <v/>
      </c>
      <c r="J42" s="124" t="str">
        <f t="shared" ca="1" si="9"/>
        <v/>
      </c>
      <c r="K42" s="137"/>
      <c r="L42" s="123"/>
      <c r="M42" s="123" t="str">
        <f t="shared" ca="1" si="10"/>
        <v/>
      </c>
      <c r="N42" s="91" t="str">
        <f t="shared" ca="1" si="21"/>
        <v/>
      </c>
      <c r="O42" s="99" t="str">
        <f t="shared" ca="1" si="12"/>
        <v/>
      </c>
      <c r="P42" s="113" t="str">
        <f t="shared" ca="1" si="13"/>
        <v/>
      </c>
      <c r="Q42" s="113" t="str">
        <f t="shared" ca="1" si="14"/>
        <v/>
      </c>
      <c r="R42" s="123" t="str">
        <f t="shared" ca="1" si="20"/>
        <v/>
      </c>
      <c r="S42" s="154" t="str">
        <f t="shared" ca="1" si="15"/>
        <v/>
      </c>
      <c r="T42" s="95" t="str">
        <f t="shared" ca="1" si="16"/>
        <v/>
      </c>
      <c r="U42" s="95" t="str">
        <f t="shared" ca="1" si="17"/>
        <v/>
      </c>
      <c r="V42" s="96" t="str">
        <f t="shared" ca="1" si="18"/>
        <v/>
      </c>
      <c r="W42" s="107" t="str">
        <f t="shared" ca="1" si="19"/>
        <v/>
      </c>
    </row>
    <row r="43" spans="1:23" x14ac:dyDescent="0.15">
      <c r="A43" s="87">
        <v>39</v>
      </c>
      <c r="B43" s="87" t="str">
        <f t="shared" ca="1" si="3"/>
        <v/>
      </c>
      <c r="C43" s="87" t="str">
        <f t="shared" ca="1" si="4"/>
        <v/>
      </c>
      <c r="D43" s="87" t="str">
        <f t="shared" ca="1" si="1"/>
        <v/>
      </c>
      <c r="E43" s="87" t="str">
        <f t="shared" ca="1" si="5"/>
        <v/>
      </c>
      <c r="F43" s="87">
        <f t="shared" ca="1" si="2"/>
        <v>0</v>
      </c>
      <c r="G43" s="87" t="str">
        <f t="shared" ca="1" si="6"/>
        <v/>
      </c>
      <c r="H43" s="134" t="str">
        <f t="shared" ca="1" si="7"/>
        <v>-</v>
      </c>
      <c r="I43" s="122" t="str">
        <f t="shared" ca="1" si="8"/>
        <v/>
      </c>
      <c r="J43" s="124" t="str">
        <f t="shared" ca="1" si="9"/>
        <v/>
      </c>
      <c r="K43" s="137"/>
      <c r="L43" s="123"/>
      <c r="M43" s="123" t="str">
        <f t="shared" ca="1" si="10"/>
        <v/>
      </c>
      <c r="N43" s="91" t="str">
        <f t="shared" ca="1" si="21"/>
        <v/>
      </c>
      <c r="O43" s="99" t="str">
        <f t="shared" ca="1" si="12"/>
        <v/>
      </c>
      <c r="P43" s="113" t="str">
        <f t="shared" ca="1" si="13"/>
        <v/>
      </c>
      <c r="Q43" s="113" t="str">
        <f t="shared" ca="1" si="14"/>
        <v/>
      </c>
      <c r="R43" s="123" t="str">
        <f t="shared" ca="1" si="20"/>
        <v/>
      </c>
      <c r="S43" s="154" t="str">
        <f t="shared" ca="1" si="15"/>
        <v/>
      </c>
      <c r="T43" s="95" t="str">
        <f t="shared" ca="1" si="16"/>
        <v/>
      </c>
      <c r="U43" s="95" t="str">
        <f t="shared" ca="1" si="17"/>
        <v/>
      </c>
      <c r="V43" s="96" t="str">
        <f t="shared" ca="1" si="18"/>
        <v/>
      </c>
      <c r="W43" s="107" t="str">
        <f t="shared" ca="1" si="19"/>
        <v/>
      </c>
    </row>
    <row r="44" spans="1:23" x14ac:dyDescent="0.15">
      <c r="A44" s="87">
        <v>40</v>
      </c>
      <c r="B44" s="87" t="str">
        <f t="shared" ca="1" si="3"/>
        <v/>
      </c>
      <c r="C44" s="87" t="str">
        <f t="shared" ca="1" si="4"/>
        <v/>
      </c>
      <c r="D44" s="87" t="str">
        <f t="shared" ca="1" si="1"/>
        <v/>
      </c>
      <c r="E44" s="87" t="str">
        <f t="shared" ca="1" si="5"/>
        <v/>
      </c>
      <c r="F44" s="87">
        <f t="shared" ca="1" si="2"/>
        <v>0</v>
      </c>
      <c r="G44" s="87" t="str">
        <f t="shared" ca="1" si="6"/>
        <v/>
      </c>
      <c r="H44" s="134" t="str">
        <f t="shared" ca="1" si="7"/>
        <v>-</v>
      </c>
      <c r="I44" s="122" t="str">
        <f t="shared" ca="1" si="8"/>
        <v/>
      </c>
      <c r="J44" s="124" t="str">
        <f t="shared" ca="1" si="9"/>
        <v/>
      </c>
      <c r="K44" s="137"/>
      <c r="L44" s="123"/>
      <c r="M44" s="123" t="str">
        <f t="shared" ca="1" si="10"/>
        <v/>
      </c>
      <c r="N44" s="91" t="str">
        <f t="shared" ca="1" si="21"/>
        <v/>
      </c>
      <c r="O44" s="99" t="str">
        <f t="shared" ca="1" si="12"/>
        <v/>
      </c>
      <c r="P44" s="113" t="str">
        <f t="shared" ca="1" si="13"/>
        <v/>
      </c>
      <c r="Q44" s="113" t="str">
        <f t="shared" ca="1" si="14"/>
        <v/>
      </c>
      <c r="R44" s="123" t="str">
        <f t="shared" ca="1" si="20"/>
        <v/>
      </c>
      <c r="S44" s="154" t="str">
        <f t="shared" ca="1" si="15"/>
        <v/>
      </c>
      <c r="T44" s="95" t="str">
        <f t="shared" ca="1" si="16"/>
        <v/>
      </c>
      <c r="U44" s="95" t="str">
        <f t="shared" ca="1" si="17"/>
        <v/>
      </c>
      <c r="V44" s="96" t="str">
        <f t="shared" ca="1" si="18"/>
        <v/>
      </c>
      <c r="W44" s="107" t="str">
        <f t="shared" ca="1" si="19"/>
        <v/>
      </c>
    </row>
    <row r="45" spans="1:23" x14ac:dyDescent="0.15">
      <c r="A45" s="87">
        <v>41</v>
      </c>
      <c r="B45" s="87" t="str">
        <f t="shared" ca="1" si="3"/>
        <v/>
      </c>
      <c r="C45" s="87" t="str">
        <f t="shared" ca="1" si="4"/>
        <v/>
      </c>
      <c r="D45" s="87" t="str">
        <f t="shared" ca="1" si="1"/>
        <v/>
      </c>
      <c r="E45" s="87" t="str">
        <f t="shared" ca="1" si="5"/>
        <v/>
      </c>
      <c r="F45" s="87">
        <f t="shared" ca="1" si="2"/>
        <v>0</v>
      </c>
      <c r="G45" s="87" t="str">
        <f t="shared" ca="1" si="6"/>
        <v/>
      </c>
      <c r="H45" s="134" t="str">
        <f t="shared" ca="1" si="7"/>
        <v>-</v>
      </c>
      <c r="I45" s="122" t="str">
        <f t="shared" ca="1" si="8"/>
        <v/>
      </c>
      <c r="J45" s="124" t="str">
        <f t="shared" ca="1" si="9"/>
        <v/>
      </c>
      <c r="K45" s="137"/>
      <c r="L45" s="123"/>
      <c r="M45" s="123" t="str">
        <f t="shared" ca="1" si="10"/>
        <v/>
      </c>
      <c r="N45" s="91" t="str">
        <f t="shared" ca="1" si="21"/>
        <v/>
      </c>
      <c r="O45" s="99" t="str">
        <f t="shared" ca="1" si="12"/>
        <v/>
      </c>
      <c r="P45" s="113" t="str">
        <f t="shared" ca="1" si="13"/>
        <v/>
      </c>
      <c r="Q45" s="113" t="str">
        <f t="shared" ca="1" si="14"/>
        <v/>
      </c>
      <c r="R45" s="123" t="str">
        <f t="shared" ca="1" si="20"/>
        <v/>
      </c>
      <c r="S45" s="154" t="str">
        <f t="shared" ca="1" si="15"/>
        <v/>
      </c>
      <c r="T45" s="95" t="str">
        <f t="shared" ca="1" si="16"/>
        <v/>
      </c>
      <c r="U45" s="95" t="str">
        <f t="shared" ca="1" si="17"/>
        <v/>
      </c>
      <c r="V45" s="96" t="str">
        <f t="shared" ca="1" si="18"/>
        <v/>
      </c>
      <c r="W45" s="107" t="str">
        <f t="shared" ca="1" si="19"/>
        <v/>
      </c>
    </row>
    <row r="46" spans="1:23" x14ac:dyDescent="0.15">
      <c r="A46" s="87">
        <v>42</v>
      </c>
      <c r="B46" s="87" t="str">
        <f t="shared" ca="1" si="3"/>
        <v/>
      </c>
      <c r="C46" s="87" t="str">
        <f t="shared" ca="1" si="4"/>
        <v/>
      </c>
      <c r="D46" s="87" t="str">
        <f t="shared" ca="1" si="1"/>
        <v/>
      </c>
      <c r="E46" s="87" t="str">
        <f t="shared" ca="1" si="5"/>
        <v/>
      </c>
      <c r="F46" s="87">
        <f t="shared" ca="1" si="2"/>
        <v>0</v>
      </c>
      <c r="G46" s="87" t="str">
        <f t="shared" ca="1" si="6"/>
        <v/>
      </c>
      <c r="H46" s="134" t="str">
        <f t="shared" ca="1" si="7"/>
        <v>-</v>
      </c>
      <c r="I46" s="122" t="str">
        <f t="shared" ca="1" si="8"/>
        <v/>
      </c>
      <c r="J46" s="124" t="str">
        <f t="shared" ca="1" si="9"/>
        <v/>
      </c>
      <c r="K46" s="137"/>
      <c r="L46" s="123"/>
      <c r="M46" s="123" t="str">
        <f t="shared" ca="1" si="10"/>
        <v/>
      </c>
      <c r="N46" s="91" t="str">
        <f t="shared" ca="1" si="21"/>
        <v/>
      </c>
      <c r="O46" s="99" t="str">
        <f t="shared" ca="1" si="12"/>
        <v/>
      </c>
      <c r="P46" s="113" t="str">
        <f t="shared" ca="1" si="13"/>
        <v/>
      </c>
      <c r="Q46" s="113" t="str">
        <f t="shared" ca="1" si="14"/>
        <v/>
      </c>
      <c r="R46" s="123" t="str">
        <f t="shared" ca="1" si="20"/>
        <v/>
      </c>
      <c r="S46" s="154" t="str">
        <f t="shared" ca="1" si="15"/>
        <v/>
      </c>
      <c r="T46" s="95" t="str">
        <f t="shared" ca="1" si="16"/>
        <v/>
      </c>
      <c r="U46" s="95" t="str">
        <f t="shared" ca="1" si="17"/>
        <v/>
      </c>
      <c r="V46" s="96" t="str">
        <f t="shared" ca="1" si="18"/>
        <v/>
      </c>
      <c r="W46" s="107" t="str">
        <f t="shared" ca="1" si="19"/>
        <v/>
      </c>
    </row>
    <row r="47" spans="1:23" x14ac:dyDescent="0.15">
      <c r="A47" s="87">
        <v>43</v>
      </c>
      <c r="B47" s="87" t="str">
        <f t="shared" ca="1" si="3"/>
        <v/>
      </c>
      <c r="C47" s="87" t="str">
        <f t="shared" ca="1" si="4"/>
        <v/>
      </c>
      <c r="D47" s="87" t="str">
        <f t="shared" ca="1" si="1"/>
        <v/>
      </c>
      <c r="E47" s="87" t="str">
        <f t="shared" ca="1" si="5"/>
        <v/>
      </c>
      <c r="F47" s="87">
        <f t="shared" ca="1" si="2"/>
        <v>0</v>
      </c>
      <c r="G47" s="87" t="str">
        <f t="shared" ca="1" si="6"/>
        <v/>
      </c>
      <c r="H47" s="134" t="str">
        <f t="shared" ca="1" si="7"/>
        <v>-</v>
      </c>
      <c r="I47" s="122" t="str">
        <f t="shared" ca="1" si="8"/>
        <v/>
      </c>
      <c r="J47" s="124" t="str">
        <f t="shared" ca="1" si="9"/>
        <v/>
      </c>
      <c r="K47" s="137"/>
      <c r="L47" s="123"/>
      <c r="M47" s="123" t="str">
        <f t="shared" ca="1" si="10"/>
        <v/>
      </c>
      <c r="N47" s="91" t="str">
        <f t="shared" ca="1" si="21"/>
        <v/>
      </c>
      <c r="O47" s="99" t="str">
        <f t="shared" ca="1" si="12"/>
        <v/>
      </c>
      <c r="P47" s="113" t="str">
        <f t="shared" ca="1" si="13"/>
        <v/>
      </c>
      <c r="Q47" s="113" t="str">
        <f t="shared" ca="1" si="14"/>
        <v/>
      </c>
      <c r="R47" s="123" t="str">
        <f t="shared" ca="1" si="20"/>
        <v/>
      </c>
      <c r="S47" s="154" t="str">
        <f t="shared" ca="1" si="15"/>
        <v/>
      </c>
      <c r="T47" s="95" t="str">
        <f t="shared" ca="1" si="16"/>
        <v/>
      </c>
      <c r="U47" s="95" t="str">
        <f t="shared" ca="1" si="17"/>
        <v/>
      </c>
      <c r="V47" s="96" t="str">
        <f t="shared" ca="1" si="18"/>
        <v/>
      </c>
      <c r="W47" s="107" t="str">
        <f t="shared" ca="1" si="19"/>
        <v/>
      </c>
    </row>
    <row r="48" spans="1:23" x14ac:dyDescent="0.15">
      <c r="A48" s="87">
        <v>44</v>
      </c>
      <c r="B48" s="87" t="str">
        <f t="shared" ca="1" si="3"/>
        <v/>
      </c>
      <c r="C48" s="87" t="str">
        <f t="shared" ca="1" si="4"/>
        <v/>
      </c>
      <c r="D48" s="87" t="str">
        <f t="shared" ca="1" si="1"/>
        <v/>
      </c>
      <c r="E48" s="87" t="str">
        <f t="shared" ca="1" si="5"/>
        <v/>
      </c>
      <c r="F48" s="87">
        <f t="shared" ca="1" si="2"/>
        <v>0</v>
      </c>
      <c r="G48" s="87" t="str">
        <f t="shared" ca="1" si="6"/>
        <v/>
      </c>
      <c r="H48" s="134" t="str">
        <f t="shared" ca="1" si="7"/>
        <v>-</v>
      </c>
      <c r="I48" s="122" t="str">
        <f t="shared" ca="1" si="8"/>
        <v/>
      </c>
      <c r="J48" s="124" t="str">
        <f t="shared" ca="1" si="9"/>
        <v/>
      </c>
      <c r="K48" s="137"/>
      <c r="L48" s="123"/>
      <c r="M48" s="123" t="str">
        <f t="shared" ca="1" si="10"/>
        <v/>
      </c>
      <c r="N48" s="91" t="str">
        <f t="shared" ca="1" si="21"/>
        <v/>
      </c>
      <c r="O48" s="99" t="str">
        <f t="shared" ca="1" si="12"/>
        <v/>
      </c>
      <c r="P48" s="113" t="str">
        <f t="shared" ca="1" si="13"/>
        <v/>
      </c>
      <c r="Q48" s="113" t="str">
        <f t="shared" ca="1" si="14"/>
        <v/>
      </c>
      <c r="R48" s="123" t="str">
        <f t="shared" ca="1" si="20"/>
        <v/>
      </c>
      <c r="S48" s="154" t="str">
        <f t="shared" ca="1" si="15"/>
        <v/>
      </c>
      <c r="T48" s="95" t="str">
        <f t="shared" ca="1" si="16"/>
        <v/>
      </c>
      <c r="U48" s="95" t="str">
        <f t="shared" ca="1" si="17"/>
        <v/>
      </c>
      <c r="V48" s="96" t="str">
        <f t="shared" ca="1" si="18"/>
        <v/>
      </c>
      <c r="W48" s="107" t="str">
        <f t="shared" ca="1" si="19"/>
        <v/>
      </c>
    </row>
    <row r="49" spans="1:23" x14ac:dyDescent="0.15">
      <c r="A49" s="87">
        <v>45</v>
      </c>
      <c r="B49" s="87" t="str">
        <f t="shared" ca="1" si="3"/>
        <v/>
      </c>
      <c r="C49" s="87" t="str">
        <f t="shared" ca="1" si="4"/>
        <v/>
      </c>
      <c r="D49" s="87" t="str">
        <f t="shared" ca="1" si="1"/>
        <v/>
      </c>
      <c r="E49" s="87" t="str">
        <f t="shared" ca="1" si="5"/>
        <v/>
      </c>
      <c r="F49" s="87">
        <f t="shared" ca="1" si="2"/>
        <v>0</v>
      </c>
      <c r="G49" s="87" t="str">
        <f t="shared" ca="1" si="6"/>
        <v/>
      </c>
      <c r="H49" s="134" t="str">
        <f t="shared" ca="1" si="7"/>
        <v>-</v>
      </c>
      <c r="I49" s="122" t="str">
        <f t="shared" ca="1" si="8"/>
        <v/>
      </c>
      <c r="J49" s="124" t="str">
        <f t="shared" ca="1" si="9"/>
        <v/>
      </c>
      <c r="K49" s="137"/>
      <c r="L49" s="123"/>
      <c r="M49" s="123" t="str">
        <f t="shared" ca="1" si="10"/>
        <v/>
      </c>
      <c r="N49" s="91" t="str">
        <f t="shared" ca="1" si="21"/>
        <v/>
      </c>
      <c r="O49" s="99" t="str">
        <f t="shared" ca="1" si="12"/>
        <v/>
      </c>
      <c r="P49" s="113" t="str">
        <f t="shared" ca="1" si="13"/>
        <v/>
      </c>
      <c r="Q49" s="113" t="str">
        <f t="shared" ca="1" si="14"/>
        <v/>
      </c>
      <c r="R49" s="123" t="str">
        <f t="shared" ca="1" si="20"/>
        <v/>
      </c>
      <c r="S49" s="154" t="str">
        <f t="shared" ca="1" si="15"/>
        <v/>
      </c>
      <c r="T49" s="95" t="str">
        <f t="shared" ca="1" si="16"/>
        <v/>
      </c>
      <c r="U49" s="95" t="str">
        <f t="shared" ca="1" si="17"/>
        <v/>
      </c>
      <c r="V49" s="96" t="str">
        <f t="shared" ca="1" si="18"/>
        <v/>
      </c>
      <c r="W49" s="107" t="str">
        <f t="shared" ca="1" si="19"/>
        <v/>
      </c>
    </row>
    <row r="50" spans="1:23" x14ac:dyDescent="0.15">
      <c r="A50" s="87">
        <v>46</v>
      </c>
      <c r="B50" s="87" t="str">
        <f t="shared" ca="1" si="3"/>
        <v/>
      </c>
      <c r="C50" s="87" t="str">
        <f t="shared" ca="1" si="4"/>
        <v/>
      </c>
      <c r="D50" s="87" t="str">
        <f t="shared" ca="1" si="1"/>
        <v/>
      </c>
      <c r="E50" s="87" t="str">
        <f t="shared" ca="1" si="5"/>
        <v/>
      </c>
      <c r="F50" s="87">
        <f t="shared" ca="1" si="2"/>
        <v>0</v>
      </c>
      <c r="G50" s="87" t="str">
        <f t="shared" ca="1" si="6"/>
        <v/>
      </c>
      <c r="H50" s="134" t="str">
        <f t="shared" ca="1" si="7"/>
        <v>-</v>
      </c>
      <c r="I50" s="122" t="str">
        <f t="shared" ca="1" si="8"/>
        <v/>
      </c>
      <c r="J50" s="124" t="str">
        <f t="shared" ca="1" si="9"/>
        <v/>
      </c>
      <c r="K50" s="137"/>
      <c r="L50" s="123"/>
      <c r="M50" s="123" t="str">
        <f t="shared" ca="1" si="10"/>
        <v/>
      </c>
      <c r="N50" s="91" t="str">
        <f t="shared" ca="1" si="21"/>
        <v/>
      </c>
      <c r="O50" s="99" t="str">
        <f t="shared" ca="1" si="12"/>
        <v/>
      </c>
      <c r="P50" s="113" t="str">
        <f t="shared" ca="1" si="13"/>
        <v/>
      </c>
      <c r="Q50" s="113" t="str">
        <f t="shared" ca="1" si="14"/>
        <v/>
      </c>
      <c r="R50" s="123" t="str">
        <f t="shared" ca="1" si="20"/>
        <v/>
      </c>
      <c r="S50" s="154" t="str">
        <f t="shared" ca="1" si="15"/>
        <v/>
      </c>
      <c r="T50" s="95" t="str">
        <f t="shared" ca="1" si="16"/>
        <v/>
      </c>
      <c r="U50" s="95" t="str">
        <f t="shared" ca="1" si="17"/>
        <v/>
      </c>
      <c r="V50" s="96" t="str">
        <f t="shared" ca="1" si="18"/>
        <v/>
      </c>
      <c r="W50" s="107" t="str">
        <f t="shared" ca="1" si="19"/>
        <v/>
      </c>
    </row>
    <row r="51" spans="1:23" x14ac:dyDescent="0.15">
      <c r="A51" s="87">
        <v>47</v>
      </c>
      <c r="B51" s="87" t="str">
        <f t="shared" ca="1" si="3"/>
        <v/>
      </c>
      <c r="C51" s="87" t="str">
        <f t="shared" ca="1" si="4"/>
        <v/>
      </c>
      <c r="D51" s="87" t="str">
        <f t="shared" ca="1" si="1"/>
        <v/>
      </c>
      <c r="E51" s="87" t="str">
        <f t="shared" ca="1" si="5"/>
        <v/>
      </c>
      <c r="F51" s="87">
        <f t="shared" ca="1" si="2"/>
        <v>0</v>
      </c>
      <c r="G51" s="87" t="str">
        <f t="shared" ca="1" si="6"/>
        <v/>
      </c>
      <c r="H51" s="134" t="str">
        <f t="shared" ca="1" si="7"/>
        <v>-</v>
      </c>
      <c r="I51" s="122" t="str">
        <f t="shared" ca="1" si="8"/>
        <v/>
      </c>
      <c r="J51" s="124" t="str">
        <f t="shared" ca="1" si="9"/>
        <v/>
      </c>
      <c r="K51" s="137"/>
      <c r="L51" s="123"/>
      <c r="M51" s="123" t="str">
        <f t="shared" ca="1" si="10"/>
        <v/>
      </c>
      <c r="N51" s="91" t="str">
        <f t="shared" ca="1" si="21"/>
        <v/>
      </c>
      <c r="O51" s="99" t="str">
        <f t="shared" ca="1" si="12"/>
        <v/>
      </c>
      <c r="P51" s="113" t="str">
        <f t="shared" ca="1" si="13"/>
        <v/>
      </c>
      <c r="Q51" s="113" t="str">
        <f t="shared" ca="1" si="14"/>
        <v/>
      </c>
      <c r="R51" s="123" t="str">
        <f t="shared" ca="1" si="20"/>
        <v/>
      </c>
      <c r="S51" s="154" t="str">
        <f t="shared" ca="1" si="15"/>
        <v/>
      </c>
      <c r="T51" s="95" t="str">
        <f t="shared" ca="1" si="16"/>
        <v/>
      </c>
      <c r="U51" s="95" t="str">
        <f t="shared" ca="1" si="17"/>
        <v/>
      </c>
      <c r="V51" s="96" t="str">
        <f t="shared" ca="1" si="18"/>
        <v/>
      </c>
      <c r="W51" s="107" t="str">
        <f t="shared" ca="1" si="19"/>
        <v/>
      </c>
    </row>
    <row r="52" spans="1:23" x14ac:dyDescent="0.15">
      <c r="A52" s="87">
        <v>48</v>
      </c>
      <c r="B52" s="87" t="str">
        <f t="shared" ca="1" si="3"/>
        <v/>
      </c>
      <c r="C52" s="87" t="str">
        <f t="shared" ca="1" si="4"/>
        <v/>
      </c>
      <c r="D52" s="87" t="str">
        <f t="shared" ca="1" si="1"/>
        <v/>
      </c>
      <c r="E52" s="87" t="str">
        <f t="shared" ca="1" si="5"/>
        <v/>
      </c>
      <c r="F52" s="87">
        <f t="shared" ca="1" si="2"/>
        <v>0</v>
      </c>
      <c r="G52" s="87" t="str">
        <f t="shared" ca="1" si="6"/>
        <v/>
      </c>
      <c r="H52" s="134" t="str">
        <f t="shared" ca="1" si="7"/>
        <v>-</v>
      </c>
      <c r="I52" s="122" t="str">
        <f t="shared" ca="1" si="8"/>
        <v/>
      </c>
      <c r="J52" s="124" t="str">
        <f t="shared" ca="1" si="9"/>
        <v/>
      </c>
      <c r="K52" s="137"/>
      <c r="L52" s="123"/>
      <c r="M52" s="123" t="str">
        <f t="shared" ca="1" si="10"/>
        <v/>
      </c>
      <c r="N52" s="91" t="str">
        <f t="shared" ca="1" si="21"/>
        <v/>
      </c>
      <c r="O52" s="99" t="str">
        <f t="shared" ca="1" si="12"/>
        <v/>
      </c>
      <c r="P52" s="113" t="str">
        <f t="shared" ca="1" si="13"/>
        <v/>
      </c>
      <c r="Q52" s="113" t="str">
        <f t="shared" ca="1" si="14"/>
        <v/>
      </c>
      <c r="R52" s="123" t="str">
        <f t="shared" ca="1" si="20"/>
        <v/>
      </c>
      <c r="S52" s="154" t="str">
        <f t="shared" ca="1" si="15"/>
        <v/>
      </c>
      <c r="T52" s="95" t="str">
        <f t="shared" ca="1" si="16"/>
        <v/>
      </c>
      <c r="U52" s="95" t="str">
        <f t="shared" ca="1" si="17"/>
        <v/>
      </c>
      <c r="V52" s="96" t="str">
        <f t="shared" ca="1" si="18"/>
        <v/>
      </c>
      <c r="W52" s="107" t="str">
        <f t="shared" ca="1" si="19"/>
        <v/>
      </c>
    </row>
    <row r="53" spans="1:23" x14ac:dyDescent="0.15">
      <c r="A53" s="87">
        <v>49</v>
      </c>
      <c r="B53" s="87" t="str">
        <f t="shared" ca="1" si="3"/>
        <v/>
      </c>
      <c r="C53" s="87" t="str">
        <f t="shared" ca="1" si="4"/>
        <v/>
      </c>
      <c r="D53" s="87" t="str">
        <f t="shared" ca="1" si="1"/>
        <v/>
      </c>
      <c r="E53" s="87" t="str">
        <f t="shared" ca="1" si="5"/>
        <v/>
      </c>
      <c r="F53" s="87">
        <f t="shared" ca="1" si="2"/>
        <v>0</v>
      </c>
      <c r="G53" s="87" t="str">
        <f t="shared" ca="1" si="6"/>
        <v/>
      </c>
      <c r="H53" s="134" t="str">
        <f t="shared" ca="1" si="7"/>
        <v>-</v>
      </c>
      <c r="I53" s="122" t="str">
        <f t="shared" ca="1" si="8"/>
        <v/>
      </c>
      <c r="J53" s="124" t="str">
        <f t="shared" ca="1" si="9"/>
        <v/>
      </c>
      <c r="K53" s="137"/>
      <c r="L53" s="123"/>
      <c r="M53" s="123" t="str">
        <f t="shared" ca="1" si="10"/>
        <v/>
      </c>
      <c r="N53" s="91" t="str">
        <f t="shared" ca="1" si="21"/>
        <v/>
      </c>
      <c r="O53" s="99" t="str">
        <f t="shared" ca="1" si="12"/>
        <v/>
      </c>
      <c r="P53" s="113" t="str">
        <f t="shared" ca="1" si="13"/>
        <v/>
      </c>
      <c r="Q53" s="113" t="str">
        <f t="shared" ca="1" si="14"/>
        <v/>
      </c>
      <c r="R53" s="123" t="str">
        <f t="shared" ca="1" si="20"/>
        <v/>
      </c>
      <c r="S53" s="154" t="str">
        <f t="shared" ca="1" si="15"/>
        <v/>
      </c>
      <c r="T53" s="95" t="str">
        <f t="shared" ca="1" si="16"/>
        <v/>
      </c>
      <c r="U53" s="95" t="str">
        <f t="shared" ca="1" si="17"/>
        <v/>
      </c>
      <c r="V53" s="96" t="str">
        <f t="shared" ca="1" si="18"/>
        <v/>
      </c>
      <c r="W53" s="107" t="str">
        <f t="shared" ca="1" si="19"/>
        <v/>
      </c>
    </row>
    <row r="54" spans="1:23" x14ac:dyDescent="0.15">
      <c r="A54" s="87">
        <v>50</v>
      </c>
      <c r="B54" s="87" t="str">
        <f t="shared" ca="1" si="3"/>
        <v/>
      </c>
      <c r="C54" s="87" t="str">
        <f t="shared" ca="1" si="4"/>
        <v/>
      </c>
      <c r="D54" s="87" t="str">
        <f t="shared" ca="1" si="1"/>
        <v/>
      </c>
      <c r="E54" s="87" t="str">
        <f t="shared" ca="1" si="5"/>
        <v/>
      </c>
      <c r="F54" s="87">
        <f t="shared" ca="1" si="2"/>
        <v>0</v>
      </c>
      <c r="G54" s="87" t="str">
        <f t="shared" ca="1" si="6"/>
        <v/>
      </c>
      <c r="H54" s="134" t="str">
        <f t="shared" ca="1" si="7"/>
        <v>-</v>
      </c>
      <c r="I54" s="122" t="str">
        <f t="shared" ca="1" si="8"/>
        <v/>
      </c>
      <c r="J54" s="124" t="str">
        <f t="shared" ca="1" si="9"/>
        <v/>
      </c>
      <c r="K54" s="137"/>
      <c r="L54" s="123"/>
      <c r="M54" s="123" t="str">
        <f t="shared" ca="1" si="10"/>
        <v/>
      </c>
      <c r="N54" s="91" t="str">
        <f t="shared" ca="1" si="21"/>
        <v/>
      </c>
      <c r="O54" s="99" t="str">
        <f t="shared" ca="1" si="12"/>
        <v/>
      </c>
      <c r="P54" s="113" t="str">
        <f t="shared" ca="1" si="13"/>
        <v/>
      </c>
      <c r="Q54" s="113" t="str">
        <f t="shared" ca="1" si="14"/>
        <v/>
      </c>
      <c r="R54" s="123" t="str">
        <f t="shared" ca="1" si="20"/>
        <v/>
      </c>
      <c r="S54" s="154" t="str">
        <f t="shared" ca="1" si="15"/>
        <v/>
      </c>
      <c r="T54" s="95" t="str">
        <f t="shared" ca="1" si="16"/>
        <v/>
      </c>
      <c r="U54" s="95" t="str">
        <f t="shared" ca="1" si="17"/>
        <v/>
      </c>
      <c r="V54" s="96" t="str">
        <f t="shared" ca="1" si="18"/>
        <v/>
      </c>
      <c r="W54" s="107" t="str">
        <f t="shared" ca="1" si="19"/>
        <v/>
      </c>
    </row>
    <row r="55" spans="1:23" x14ac:dyDescent="0.15">
      <c r="A55" s="87">
        <v>51</v>
      </c>
      <c r="B55" s="87" t="str">
        <f t="shared" ca="1" si="3"/>
        <v/>
      </c>
      <c r="C55" s="87" t="str">
        <f t="shared" ca="1" si="4"/>
        <v/>
      </c>
      <c r="D55" s="87" t="str">
        <f t="shared" ca="1" si="1"/>
        <v/>
      </c>
      <c r="E55" s="87" t="str">
        <f t="shared" ca="1" si="5"/>
        <v/>
      </c>
      <c r="F55" s="87">
        <f t="shared" ca="1" si="2"/>
        <v>0</v>
      </c>
      <c r="G55" s="87" t="str">
        <f t="shared" ca="1" si="6"/>
        <v/>
      </c>
      <c r="H55" s="134" t="str">
        <f t="shared" ca="1" si="7"/>
        <v>-</v>
      </c>
      <c r="I55" s="122" t="str">
        <f t="shared" ca="1" si="8"/>
        <v/>
      </c>
      <c r="J55" s="124" t="str">
        <f t="shared" ca="1" si="9"/>
        <v/>
      </c>
      <c r="K55" s="137"/>
      <c r="L55" s="123"/>
      <c r="M55" s="123" t="str">
        <f t="shared" ca="1" si="10"/>
        <v/>
      </c>
      <c r="N55" s="91" t="str">
        <f t="shared" ca="1" si="21"/>
        <v/>
      </c>
      <c r="O55" s="99" t="str">
        <f t="shared" ca="1" si="12"/>
        <v/>
      </c>
      <c r="P55" s="113" t="str">
        <f t="shared" ca="1" si="13"/>
        <v/>
      </c>
      <c r="Q55" s="113" t="str">
        <f t="shared" ca="1" si="14"/>
        <v/>
      </c>
      <c r="R55" s="123" t="str">
        <f t="shared" ca="1" si="20"/>
        <v/>
      </c>
      <c r="S55" s="154" t="str">
        <f t="shared" ca="1" si="15"/>
        <v/>
      </c>
      <c r="T55" s="95" t="str">
        <f t="shared" ca="1" si="16"/>
        <v/>
      </c>
      <c r="U55" s="95" t="str">
        <f t="shared" ca="1" si="17"/>
        <v/>
      </c>
      <c r="V55" s="96" t="str">
        <f t="shared" ca="1" si="18"/>
        <v/>
      </c>
      <c r="W55" s="107" t="str">
        <f t="shared" ca="1" si="19"/>
        <v/>
      </c>
    </row>
    <row r="56" spans="1:23" x14ac:dyDescent="0.15">
      <c r="A56" s="87">
        <v>52</v>
      </c>
      <c r="B56" s="87" t="str">
        <f t="shared" ca="1" si="3"/>
        <v/>
      </c>
      <c r="C56" s="87" t="str">
        <f t="shared" ca="1" si="4"/>
        <v/>
      </c>
      <c r="D56" s="87" t="str">
        <f t="shared" ca="1" si="1"/>
        <v/>
      </c>
      <c r="E56" s="87" t="str">
        <f t="shared" ca="1" si="5"/>
        <v/>
      </c>
      <c r="F56" s="87">
        <f t="shared" ca="1" si="2"/>
        <v>0</v>
      </c>
      <c r="G56" s="87" t="str">
        <f t="shared" ca="1" si="6"/>
        <v/>
      </c>
      <c r="H56" s="134" t="str">
        <f t="shared" ca="1" si="7"/>
        <v>-</v>
      </c>
      <c r="I56" s="122" t="str">
        <f t="shared" ca="1" si="8"/>
        <v/>
      </c>
      <c r="J56" s="124" t="str">
        <f t="shared" ca="1" si="9"/>
        <v/>
      </c>
      <c r="K56" s="137"/>
      <c r="L56" s="123"/>
      <c r="M56" s="123" t="str">
        <f t="shared" ca="1" si="10"/>
        <v/>
      </c>
      <c r="N56" s="91" t="str">
        <f t="shared" ca="1" si="21"/>
        <v/>
      </c>
      <c r="O56" s="99" t="str">
        <f t="shared" ca="1" si="12"/>
        <v/>
      </c>
      <c r="P56" s="113" t="str">
        <f t="shared" ca="1" si="13"/>
        <v/>
      </c>
      <c r="Q56" s="113" t="str">
        <f t="shared" ca="1" si="14"/>
        <v/>
      </c>
      <c r="R56" s="123" t="str">
        <f t="shared" ca="1" si="20"/>
        <v/>
      </c>
      <c r="S56" s="154" t="str">
        <f t="shared" ca="1" si="15"/>
        <v/>
      </c>
      <c r="T56" s="95" t="str">
        <f t="shared" ca="1" si="16"/>
        <v/>
      </c>
      <c r="U56" s="95" t="str">
        <f t="shared" ca="1" si="17"/>
        <v/>
      </c>
      <c r="V56" s="96" t="str">
        <f t="shared" ca="1" si="18"/>
        <v/>
      </c>
      <c r="W56" s="107" t="str">
        <f t="shared" ca="1" si="19"/>
        <v/>
      </c>
    </row>
    <row r="57" spans="1:23" x14ac:dyDescent="0.15">
      <c r="A57" s="87">
        <v>53</v>
      </c>
      <c r="B57" s="87" t="str">
        <f t="shared" ca="1" si="3"/>
        <v/>
      </c>
      <c r="C57" s="87" t="str">
        <f t="shared" ca="1" si="4"/>
        <v/>
      </c>
      <c r="D57" s="87" t="str">
        <f t="shared" ca="1" si="1"/>
        <v/>
      </c>
      <c r="E57" s="87" t="str">
        <f t="shared" ca="1" si="5"/>
        <v/>
      </c>
      <c r="F57" s="87">
        <f t="shared" ca="1" si="2"/>
        <v>0</v>
      </c>
      <c r="G57" s="87" t="str">
        <f t="shared" ca="1" si="6"/>
        <v/>
      </c>
      <c r="H57" s="134" t="str">
        <f t="shared" ca="1" si="7"/>
        <v>-</v>
      </c>
      <c r="I57" s="122" t="str">
        <f t="shared" ca="1" si="8"/>
        <v/>
      </c>
      <c r="J57" s="124" t="str">
        <f t="shared" ca="1" si="9"/>
        <v/>
      </c>
      <c r="K57" s="137"/>
      <c r="L57" s="123"/>
      <c r="M57" s="123" t="str">
        <f t="shared" ca="1" si="10"/>
        <v/>
      </c>
      <c r="N57" s="91" t="str">
        <f t="shared" ca="1" si="21"/>
        <v/>
      </c>
      <c r="O57" s="99" t="str">
        <f t="shared" ca="1" si="12"/>
        <v/>
      </c>
      <c r="P57" s="113" t="str">
        <f t="shared" ca="1" si="13"/>
        <v/>
      </c>
      <c r="Q57" s="113" t="str">
        <f t="shared" ca="1" si="14"/>
        <v/>
      </c>
      <c r="R57" s="123" t="str">
        <f t="shared" ca="1" si="20"/>
        <v/>
      </c>
      <c r="S57" s="154" t="str">
        <f t="shared" ca="1" si="15"/>
        <v/>
      </c>
      <c r="T57" s="95" t="str">
        <f t="shared" ca="1" si="16"/>
        <v/>
      </c>
      <c r="U57" s="95" t="str">
        <f t="shared" ca="1" si="17"/>
        <v/>
      </c>
      <c r="V57" s="96" t="str">
        <f t="shared" ca="1" si="18"/>
        <v/>
      </c>
      <c r="W57" s="107" t="str">
        <f t="shared" ca="1" si="19"/>
        <v/>
      </c>
    </row>
    <row r="58" spans="1:23" x14ac:dyDescent="0.15">
      <c r="A58" s="87">
        <v>54</v>
      </c>
      <c r="B58" s="87" t="str">
        <f t="shared" ca="1" si="3"/>
        <v/>
      </c>
      <c r="C58" s="87" t="str">
        <f t="shared" ca="1" si="4"/>
        <v/>
      </c>
      <c r="D58" s="87" t="str">
        <f t="shared" ca="1" si="1"/>
        <v/>
      </c>
      <c r="E58" s="87" t="str">
        <f t="shared" ca="1" si="5"/>
        <v/>
      </c>
      <c r="F58" s="87">
        <f t="shared" ca="1" si="2"/>
        <v>0</v>
      </c>
      <c r="G58" s="87" t="str">
        <f t="shared" ca="1" si="6"/>
        <v/>
      </c>
      <c r="H58" s="134" t="str">
        <f t="shared" ca="1" si="7"/>
        <v>-</v>
      </c>
      <c r="I58" s="122" t="str">
        <f t="shared" ca="1" si="8"/>
        <v/>
      </c>
      <c r="J58" s="124" t="str">
        <f t="shared" ca="1" si="9"/>
        <v/>
      </c>
      <c r="K58" s="137"/>
      <c r="L58" s="123"/>
      <c r="M58" s="123" t="str">
        <f t="shared" ca="1" si="10"/>
        <v/>
      </c>
      <c r="N58" s="91" t="str">
        <f t="shared" ca="1" si="21"/>
        <v/>
      </c>
      <c r="O58" s="99" t="str">
        <f t="shared" ca="1" si="12"/>
        <v/>
      </c>
      <c r="P58" s="113" t="str">
        <f t="shared" ca="1" si="13"/>
        <v/>
      </c>
      <c r="Q58" s="113" t="str">
        <f t="shared" ca="1" si="14"/>
        <v/>
      </c>
      <c r="R58" s="123" t="str">
        <f t="shared" ca="1" si="20"/>
        <v/>
      </c>
      <c r="S58" s="154" t="str">
        <f t="shared" ca="1" si="15"/>
        <v/>
      </c>
      <c r="T58" s="95" t="str">
        <f t="shared" ca="1" si="16"/>
        <v/>
      </c>
      <c r="U58" s="95" t="str">
        <f t="shared" ca="1" si="17"/>
        <v/>
      </c>
      <c r="V58" s="96" t="str">
        <f t="shared" ca="1" si="18"/>
        <v/>
      </c>
      <c r="W58" s="107" t="str">
        <f t="shared" ca="1" si="19"/>
        <v/>
      </c>
    </row>
    <row r="59" spans="1:23" x14ac:dyDescent="0.15">
      <c r="A59" s="87">
        <v>55</v>
      </c>
      <c r="B59" s="87" t="str">
        <f t="shared" ca="1" si="3"/>
        <v/>
      </c>
      <c r="C59" s="87" t="str">
        <f t="shared" ca="1" si="4"/>
        <v/>
      </c>
      <c r="D59" s="87" t="str">
        <f t="shared" ca="1" si="1"/>
        <v/>
      </c>
      <c r="E59" s="87" t="str">
        <f t="shared" ca="1" si="5"/>
        <v/>
      </c>
      <c r="F59" s="87">
        <f t="shared" ca="1" si="2"/>
        <v>0</v>
      </c>
      <c r="G59" s="87" t="str">
        <f t="shared" ca="1" si="6"/>
        <v/>
      </c>
      <c r="H59" s="134" t="str">
        <f t="shared" ca="1" si="7"/>
        <v>-</v>
      </c>
      <c r="I59" s="122" t="str">
        <f t="shared" ca="1" si="8"/>
        <v/>
      </c>
      <c r="J59" s="124" t="str">
        <f t="shared" ca="1" si="9"/>
        <v/>
      </c>
      <c r="K59" s="137"/>
      <c r="L59" s="123"/>
      <c r="M59" s="123" t="str">
        <f t="shared" ca="1" si="10"/>
        <v/>
      </c>
      <c r="N59" s="91" t="str">
        <f t="shared" ca="1" si="21"/>
        <v/>
      </c>
      <c r="O59" s="99" t="str">
        <f t="shared" ca="1" si="12"/>
        <v/>
      </c>
      <c r="P59" s="113" t="str">
        <f t="shared" ca="1" si="13"/>
        <v/>
      </c>
      <c r="Q59" s="113" t="str">
        <f t="shared" ca="1" si="14"/>
        <v/>
      </c>
      <c r="R59" s="123" t="str">
        <f t="shared" ca="1" si="20"/>
        <v/>
      </c>
      <c r="S59" s="154" t="str">
        <f t="shared" ca="1" si="15"/>
        <v/>
      </c>
      <c r="T59" s="95" t="str">
        <f t="shared" ca="1" si="16"/>
        <v/>
      </c>
      <c r="U59" s="95" t="str">
        <f t="shared" ca="1" si="17"/>
        <v/>
      </c>
      <c r="V59" s="96" t="str">
        <f t="shared" ca="1" si="18"/>
        <v/>
      </c>
      <c r="W59" s="107" t="str">
        <f t="shared" ca="1" si="19"/>
        <v/>
      </c>
    </row>
    <row r="60" spans="1:23" x14ac:dyDescent="0.15">
      <c r="A60" s="87">
        <v>56</v>
      </c>
      <c r="B60" s="87" t="str">
        <f t="shared" ca="1" si="3"/>
        <v/>
      </c>
      <c r="C60" s="87" t="str">
        <f t="shared" ca="1" si="4"/>
        <v/>
      </c>
      <c r="D60" s="87" t="str">
        <f t="shared" ca="1" si="1"/>
        <v/>
      </c>
      <c r="E60" s="87" t="str">
        <f t="shared" ca="1" si="5"/>
        <v/>
      </c>
      <c r="F60" s="87">
        <f t="shared" ca="1" si="2"/>
        <v>0</v>
      </c>
      <c r="G60" s="87" t="str">
        <f t="shared" ca="1" si="6"/>
        <v/>
      </c>
      <c r="H60" s="134" t="str">
        <f t="shared" ca="1" si="7"/>
        <v>-</v>
      </c>
      <c r="I60" s="122" t="str">
        <f t="shared" ca="1" si="8"/>
        <v/>
      </c>
      <c r="J60" s="124" t="str">
        <f t="shared" ca="1" si="9"/>
        <v/>
      </c>
      <c r="K60" s="137"/>
      <c r="L60" s="123"/>
      <c r="M60" s="123" t="str">
        <f t="shared" ca="1" si="10"/>
        <v/>
      </c>
      <c r="N60" s="91" t="str">
        <f t="shared" ca="1" si="21"/>
        <v/>
      </c>
      <c r="O60" s="99" t="str">
        <f t="shared" ca="1" si="12"/>
        <v/>
      </c>
      <c r="P60" s="113" t="str">
        <f t="shared" ca="1" si="13"/>
        <v/>
      </c>
      <c r="Q60" s="113" t="str">
        <f t="shared" ca="1" si="14"/>
        <v/>
      </c>
      <c r="R60" s="123" t="str">
        <f t="shared" ca="1" si="20"/>
        <v/>
      </c>
      <c r="S60" s="154" t="str">
        <f t="shared" ca="1" si="15"/>
        <v/>
      </c>
      <c r="T60" s="95" t="str">
        <f t="shared" ca="1" si="16"/>
        <v/>
      </c>
      <c r="U60" s="95" t="str">
        <f t="shared" ca="1" si="17"/>
        <v/>
      </c>
      <c r="V60" s="96" t="str">
        <f t="shared" ca="1" si="18"/>
        <v/>
      </c>
      <c r="W60" s="107" t="str">
        <f t="shared" ca="1" si="19"/>
        <v/>
      </c>
    </row>
    <row r="61" spans="1:23" x14ac:dyDescent="0.15">
      <c r="A61" s="87">
        <v>57</v>
      </c>
      <c r="B61" s="87" t="str">
        <f t="shared" ca="1" si="3"/>
        <v/>
      </c>
      <c r="C61" s="87" t="str">
        <f t="shared" ca="1" si="4"/>
        <v/>
      </c>
      <c r="D61" s="87" t="str">
        <f t="shared" ca="1" si="1"/>
        <v/>
      </c>
      <c r="E61" s="87" t="str">
        <f t="shared" ca="1" si="5"/>
        <v/>
      </c>
      <c r="F61" s="87">
        <f t="shared" ca="1" si="2"/>
        <v>0</v>
      </c>
      <c r="G61" s="87" t="str">
        <f t="shared" ca="1" si="6"/>
        <v/>
      </c>
      <c r="H61" s="134" t="str">
        <f t="shared" ca="1" si="7"/>
        <v>-</v>
      </c>
      <c r="I61" s="122" t="str">
        <f t="shared" ca="1" si="8"/>
        <v/>
      </c>
      <c r="J61" s="124" t="str">
        <f t="shared" ca="1" si="9"/>
        <v/>
      </c>
      <c r="K61" s="137"/>
      <c r="L61" s="123"/>
      <c r="M61" s="123" t="str">
        <f t="shared" ca="1" si="10"/>
        <v/>
      </c>
      <c r="N61" s="91" t="str">
        <f t="shared" ca="1" si="21"/>
        <v/>
      </c>
      <c r="O61" s="99" t="str">
        <f t="shared" ca="1" si="12"/>
        <v/>
      </c>
      <c r="P61" s="113" t="str">
        <f t="shared" ca="1" si="13"/>
        <v/>
      </c>
      <c r="Q61" s="113" t="str">
        <f t="shared" ca="1" si="14"/>
        <v/>
      </c>
      <c r="R61" s="123" t="str">
        <f t="shared" ca="1" si="20"/>
        <v/>
      </c>
      <c r="S61" s="154" t="str">
        <f t="shared" ca="1" si="15"/>
        <v/>
      </c>
      <c r="T61" s="95" t="str">
        <f t="shared" ca="1" si="16"/>
        <v/>
      </c>
      <c r="U61" s="95" t="str">
        <f t="shared" ca="1" si="17"/>
        <v/>
      </c>
      <c r="V61" s="96" t="str">
        <f t="shared" ca="1" si="18"/>
        <v/>
      </c>
      <c r="W61" s="107" t="str">
        <f t="shared" ca="1" si="19"/>
        <v/>
      </c>
    </row>
    <row r="62" spans="1:23" x14ac:dyDescent="0.15">
      <c r="A62" s="87">
        <v>58</v>
      </c>
      <c r="B62" s="87" t="str">
        <f t="shared" ca="1" si="3"/>
        <v/>
      </c>
      <c r="C62" s="87" t="str">
        <f t="shared" ca="1" si="4"/>
        <v/>
      </c>
      <c r="D62" s="87" t="str">
        <f t="shared" ca="1" si="1"/>
        <v/>
      </c>
      <c r="E62" s="87" t="str">
        <f t="shared" ca="1" si="5"/>
        <v/>
      </c>
      <c r="F62" s="87">
        <f t="shared" ca="1" si="2"/>
        <v>0</v>
      </c>
      <c r="G62" s="87" t="str">
        <f t="shared" ca="1" si="6"/>
        <v/>
      </c>
      <c r="H62" s="134" t="str">
        <f t="shared" ca="1" si="7"/>
        <v>-</v>
      </c>
      <c r="I62" s="122" t="str">
        <f t="shared" ca="1" si="8"/>
        <v/>
      </c>
      <c r="J62" s="124" t="str">
        <f t="shared" ca="1" si="9"/>
        <v/>
      </c>
      <c r="K62" s="137"/>
      <c r="L62" s="123"/>
      <c r="M62" s="123" t="str">
        <f t="shared" ca="1" si="10"/>
        <v/>
      </c>
      <c r="N62" s="91" t="str">
        <f t="shared" ca="1" si="21"/>
        <v/>
      </c>
      <c r="O62" s="99" t="str">
        <f t="shared" ca="1" si="12"/>
        <v/>
      </c>
      <c r="P62" s="113" t="str">
        <f t="shared" ca="1" si="13"/>
        <v/>
      </c>
      <c r="Q62" s="113" t="str">
        <f t="shared" ca="1" si="14"/>
        <v/>
      </c>
      <c r="R62" s="123" t="str">
        <f t="shared" ca="1" si="20"/>
        <v/>
      </c>
      <c r="S62" s="154" t="str">
        <f t="shared" ca="1" si="15"/>
        <v/>
      </c>
      <c r="T62" s="95" t="str">
        <f t="shared" ca="1" si="16"/>
        <v/>
      </c>
      <c r="U62" s="95" t="str">
        <f t="shared" ca="1" si="17"/>
        <v/>
      </c>
      <c r="V62" s="96" t="str">
        <f t="shared" ca="1" si="18"/>
        <v/>
      </c>
      <c r="W62" s="107" t="str">
        <f t="shared" ca="1" si="19"/>
        <v/>
      </c>
    </row>
    <row r="63" spans="1:23" x14ac:dyDescent="0.15">
      <c r="A63" s="87">
        <v>59</v>
      </c>
      <c r="B63" s="87" t="str">
        <f t="shared" ca="1" si="3"/>
        <v/>
      </c>
      <c r="C63" s="87" t="str">
        <f t="shared" ca="1" si="4"/>
        <v/>
      </c>
      <c r="D63" s="87" t="str">
        <f t="shared" ca="1" si="1"/>
        <v/>
      </c>
      <c r="E63" s="87" t="str">
        <f t="shared" ca="1" si="5"/>
        <v/>
      </c>
      <c r="F63" s="87">
        <f t="shared" ca="1" si="2"/>
        <v>0</v>
      </c>
      <c r="G63" s="87" t="str">
        <f t="shared" ca="1" si="6"/>
        <v/>
      </c>
      <c r="H63" s="134" t="str">
        <f t="shared" ca="1" si="7"/>
        <v>-</v>
      </c>
      <c r="I63" s="122" t="str">
        <f t="shared" ca="1" si="8"/>
        <v/>
      </c>
      <c r="J63" s="124" t="str">
        <f t="shared" ca="1" si="9"/>
        <v/>
      </c>
      <c r="K63" s="137"/>
      <c r="L63" s="123"/>
      <c r="M63" s="123" t="str">
        <f t="shared" ca="1" si="10"/>
        <v/>
      </c>
      <c r="N63" s="91" t="str">
        <f t="shared" ca="1" si="21"/>
        <v/>
      </c>
      <c r="O63" s="99" t="str">
        <f t="shared" ca="1" si="12"/>
        <v/>
      </c>
      <c r="P63" s="113" t="str">
        <f t="shared" ca="1" si="13"/>
        <v/>
      </c>
      <c r="Q63" s="113" t="str">
        <f t="shared" ca="1" si="14"/>
        <v/>
      </c>
      <c r="R63" s="123" t="str">
        <f t="shared" ca="1" si="20"/>
        <v/>
      </c>
      <c r="S63" s="154" t="str">
        <f t="shared" ca="1" si="15"/>
        <v/>
      </c>
      <c r="T63" s="95" t="str">
        <f t="shared" ca="1" si="16"/>
        <v/>
      </c>
      <c r="U63" s="95" t="str">
        <f t="shared" ca="1" si="17"/>
        <v/>
      </c>
      <c r="V63" s="96" t="str">
        <f t="shared" ca="1" si="18"/>
        <v/>
      </c>
      <c r="W63" s="107" t="str">
        <f t="shared" ca="1" si="19"/>
        <v/>
      </c>
    </row>
    <row r="64" spans="1:23" x14ac:dyDescent="0.15">
      <c r="A64" s="87">
        <v>60</v>
      </c>
      <c r="B64" s="87" t="str">
        <f t="shared" ca="1" si="3"/>
        <v/>
      </c>
      <c r="C64" s="87" t="str">
        <f t="shared" ca="1" si="4"/>
        <v/>
      </c>
      <c r="D64" s="87" t="str">
        <f t="shared" ca="1" si="1"/>
        <v/>
      </c>
      <c r="E64" s="87" t="str">
        <f t="shared" ca="1" si="5"/>
        <v/>
      </c>
      <c r="F64" s="87">
        <f t="shared" ca="1" si="2"/>
        <v>0</v>
      </c>
      <c r="G64" s="87" t="str">
        <f t="shared" ca="1" si="6"/>
        <v/>
      </c>
      <c r="H64" s="134" t="str">
        <f t="shared" ca="1" si="7"/>
        <v>-</v>
      </c>
      <c r="I64" s="122" t="str">
        <f t="shared" ca="1" si="8"/>
        <v/>
      </c>
      <c r="J64" s="124" t="str">
        <f t="shared" ca="1" si="9"/>
        <v/>
      </c>
      <c r="K64" s="137"/>
      <c r="L64" s="123"/>
      <c r="M64" s="123" t="str">
        <f t="shared" ca="1" si="10"/>
        <v/>
      </c>
      <c r="N64" s="91" t="str">
        <f t="shared" ca="1" si="21"/>
        <v/>
      </c>
      <c r="O64" s="99" t="str">
        <f t="shared" ca="1" si="12"/>
        <v/>
      </c>
      <c r="P64" s="113" t="str">
        <f t="shared" ca="1" si="13"/>
        <v/>
      </c>
      <c r="Q64" s="113" t="str">
        <f t="shared" ca="1" si="14"/>
        <v/>
      </c>
      <c r="R64" s="123" t="str">
        <f t="shared" ca="1" si="20"/>
        <v/>
      </c>
      <c r="S64" s="154" t="str">
        <f t="shared" ca="1" si="15"/>
        <v/>
      </c>
      <c r="T64" s="95" t="str">
        <f t="shared" ca="1" si="16"/>
        <v/>
      </c>
      <c r="U64" s="95" t="str">
        <f t="shared" ca="1" si="17"/>
        <v/>
      </c>
      <c r="V64" s="96" t="str">
        <f t="shared" ca="1" si="18"/>
        <v/>
      </c>
      <c r="W64" s="107" t="str">
        <f t="shared" ca="1" si="19"/>
        <v/>
      </c>
    </row>
    <row r="65" spans="1:23" x14ac:dyDescent="0.15">
      <c r="A65" s="87">
        <v>61</v>
      </c>
      <c r="B65" s="87" t="str">
        <f t="shared" ca="1" si="3"/>
        <v/>
      </c>
      <c r="C65" s="87" t="str">
        <f t="shared" ca="1" si="4"/>
        <v/>
      </c>
      <c r="D65" s="87" t="str">
        <f t="shared" ca="1" si="1"/>
        <v/>
      </c>
      <c r="E65" s="87" t="str">
        <f t="shared" ca="1" si="5"/>
        <v/>
      </c>
      <c r="F65" s="87">
        <f t="shared" ca="1" si="2"/>
        <v>0</v>
      </c>
      <c r="G65" s="87" t="str">
        <f t="shared" ca="1" si="6"/>
        <v/>
      </c>
      <c r="H65" s="134" t="str">
        <f t="shared" ca="1" si="7"/>
        <v>-</v>
      </c>
      <c r="I65" s="122" t="str">
        <f t="shared" ca="1" si="8"/>
        <v/>
      </c>
      <c r="J65" s="124" t="str">
        <f t="shared" ca="1" si="9"/>
        <v/>
      </c>
      <c r="K65" s="137"/>
      <c r="L65" s="123"/>
      <c r="M65" s="123" t="str">
        <f t="shared" ca="1" si="10"/>
        <v/>
      </c>
      <c r="N65" s="91" t="str">
        <f t="shared" ca="1" si="21"/>
        <v/>
      </c>
      <c r="O65" s="99" t="str">
        <f t="shared" ca="1" si="12"/>
        <v/>
      </c>
      <c r="P65" s="113" t="str">
        <f t="shared" ca="1" si="13"/>
        <v/>
      </c>
      <c r="Q65" s="113" t="str">
        <f t="shared" ca="1" si="14"/>
        <v/>
      </c>
      <c r="R65" s="123" t="str">
        <f t="shared" ca="1" si="20"/>
        <v/>
      </c>
      <c r="S65" s="154" t="str">
        <f t="shared" ca="1" si="15"/>
        <v/>
      </c>
      <c r="T65" s="95" t="str">
        <f t="shared" ca="1" si="16"/>
        <v/>
      </c>
      <c r="U65" s="95" t="str">
        <f t="shared" ca="1" si="17"/>
        <v/>
      </c>
      <c r="V65" s="96" t="str">
        <f t="shared" ca="1" si="18"/>
        <v/>
      </c>
      <c r="W65" s="107" t="str">
        <f t="shared" ca="1" si="19"/>
        <v/>
      </c>
    </row>
    <row r="66" spans="1:23" x14ac:dyDescent="0.15">
      <c r="A66" s="87">
        <v>62</v>
      </c>
      <c r="B66" s="87" t="str">
        <f t="shared" ca="1" si="3"/>
        <v/>
      </c>
      <c r="C66" s="87" t="str">
        <f t="shared" ca="1" si="4"/>
        <v/>
      </c>
      <c r="D66" s="87" t="str">
        <f t="shared" ca="1" si="1"/>
        <v/>
      </c>
      <c r="E66" s="87" t="str">
        <f t="shared" ca="1" si="5"/>
        <v/>
      </c>
      <c r="F66" s="87">
        <f t="shared" ca="1" si="2"/>
        <v>0</v>
      </c>
      <c r="G66" s="87" t="str">
        <f t="shared" ca="1" si="6"/>
        <v/>
      </c>
      <c r="H66" s="134" t="str">
        <f t="shared" ca="1" si="7"/>
        <v>-</v>
      </c>
      <c r="I66" s="122" t="str">
        <f t="shared" ca="1" si="8"/>
        <v/>
      </c>
      <c r="J66" s="124" t="str">
        <f t="shared" ca="1" si="9"/>
        <v/>
      </c>
      <c r="K66" s="137"/>
      <c r="L66" s="123"/>
      <c r="M66" s="123" t="str">
        <f t="shared" ca="1" si="10"/>
        <v/>
      </c>
      <c r="N66" s="91" t="str">
        <f t="shared" ca="1" si="21"/>
        <v/>
      </c>
      <c r="O66" s="99" t="str">
        <f t="shared" ca="1" si="12"/>
        <v/>
      </c>
      <c r="P66" s="113" t="str">
        <f t="shared" ca="1" si="13"/>
        <v/>
      </c>
      <c r="Q66" s="113" t="str">
        <f t="shared" ca="1" si="14"/>
        <v/>
      </c>
      <c r="R66" s="123" t="str">
        <f t="shared" ca="1" si="20"/>
        <v/>
      </c>
      <c r="S66" s="154" t="str">
        <f t="shared" ca="1" si="15"/>
        <v/>
      </c>
      <c r="T66" s="95" t="str">
        <f t="shared" ca="1" si="16"/>
        <v/>
      </c>
      <c r="U66" s="95" t="str">
        <f t="shared" ca="1" si="17"/>
        <v/>
      </c>
      <c r="V66" s="96" t="str">
        <f t="shared" ca="1" si="18"/>
        <v/>
      </c>
      <c r="W66" s="107" t="str">
        <f t="shared" ca="1" si="19"/>
        <v/>
      </c>
    </row>
    <row r="67" spans="1:23" x14ac:dyDescent="0.15">
      <c r="A67" s="87">
        <v>63</v>
      </c>
      <c r="B67" s="87" t="str">
        <f t="shared" ca="1" si="3"/>
        <v/>
      </c>
      <c r="C67" s="87" t="str">
        <f t="shared" ca="1" si="4"/>
        <v/>
      </c>
      <c r="D67" s="87" t="str">
        <f t="shared" ca="1" si="1"/>
        <v/>
      </c>
      <c r="E67" s="87" t="str">
        <f t="shared" ca="1" si="5"/>
        <v/>
      </c>
      <c r="F67" s="87">
        <f t="shared" ca="1" si="2"/>
        <v>0</v>
      </c>
      <c r="G67" s="87" t="str">
        <f t="shared" ca="1" si="6"/>
        <v/>
      </c>
      <c r="H67" s="134" t="str">
        <f t="shared" ca="1" si="7"/>
        <v>-</v>
      </c>
      <c r="I67" s="122" t="str">
        <f t="shared" ca="1" si="8"/>
        <v/>
      </c>
      <c r="J67" s="124" t="str">
        <f t="shared" ca="1" si="9"/>
        <v/>
      </c>
      <c r="K67" s="137"/>
      <c r="L67" s="123"/>
      <c r="M67" s="123" t="str">
        <f t="shared" ca="1" si="10"/>
        <v/>
      </c>
      <c r="N67" s="91" t="str">
        <f t="shared" ca="1" si="21"/>
        <v/>
      </c>
      <c r="O67" s="99" t="str">
        <f t="shared" ca="1" si="12"/>
        <v/>
      </c>
      <c r="P67" s="113" t="str">
        <f t="shared" ca="1" si="13"/>
        <v/>
      </c>
      <c r="Q67" s="113" t="str">
        <f t="shared" ca="1" si="14"/>
        <v/>
      </c>
      <c r="R67" s="123" t="str">
        <f t="shared" ca="1" si="20"/>
        <v/>
      </c>
      <c r="S67" s="154" t="str">
        <f t="shared" ca="1" si="15"/>
        <v/>
      </c>
      <c r="T67" s="95" t="str">
        <f t="shared" ca="1" si="16"/>
        <v/>
      </c>
      <c r="U67" s="95" t="str">
        <f t="shared" ca="1" si="17"/>
        <v/>
      </c>
      <c r="V67" s="96" t="str">
        <f t="shared" ca="1" si="18"/>
        <v/>
      </c>
      <c r="W67" s="107" t="str">
        <f t="shared" ca="1" si="19"/>
        <v/>
      </c>
    </row>
    <row r="68" spans="1:23" x14ac:dyDescent="0.15">
      <c r="A68" s="87">
        <v>64</v>
      </c>
      <c r="B68" s="87" t="str">
        <f t="shared" ca="1" si="3"/>
        <v/>
      </c>
      <c r="C68" s="87" t="str">
        <f t="shared" ca="1" si="4"/>
        <v/>
      </c>
      <c r="D68" s="87" t="str">
        <f t="shared" ca="1" si="1"/>
        <v/>
      </c>
      <c r="E68" s="87" t="str">
        <f t="shared" ca="1" si="5"/>
        <v/>
      </c>
      <c r="F68" s="87">
        <f t="shared" ca="1" si="2"/>
        <v>0</v>
      </c>
      <c r="G68" s="87" t="str">
        <f t="shared" ca="1" si="6"/>
        <v/>
      </c>
      <c r="H68" s="134" t="str">
        <f t="shared" ca="1" si="7"/>
        <v>-</v>
      </c>
      <c r="I68" s="122" t="str">
        <f t="shared" ca="1" si="8"/>
        <v/>
      </c>
      <c r="J68" s="124" t="str">
        <f t="shared" ca="1" si="9"/>
        <v/>
      </c>
      <c r="K68" s="137"/>
      <c r="L68" s="123"/>
      <c r="M68" s="123" t="str">
        <f t="shared" ca="1" si="10"/>
        <v/>
      </c>
      <c r="N68" s="91" t="str">
        <f t="shared" ca="1" si="21"/>
        <v/>
      </c>
      <c r="O68" s="99" t="str">
        <f t="shared" ca="1" si="12"/>
        <v/>
      </c>
      <c r="P68" s="113" t="str">
        <f t="shared" ca="1" si="13"/>
        <v/>
      </c>
      <c r="Q68" s="113" t="str">
        <f t="shared" ca="1" si="14"/>
        <v/>
      </c>
      <c r="R68" s="123" t="str">
        <f t="shared" ca="1" si="20"/>
        <v/>
      </c>
      <c r="S68" s="154" t="str">
        <f t="shared" ca="1" si="15"/>
        <v/>
      </c>
      <c r="T68" s="95" t="str">
        <f t="shared" ca="1" si="16"/>
        <v/>
      </c>
      <c r="U68" s="95" t="str">
        <f t="shared" ca="1" si="17"/>
        <v/>
      </c>
      <c r="V68" s="96" t="str">
        <f t="shared" ca="1" si="18"/>
        <v/>
      </c>
      <c r="W68" s="107" t="str">
        <f t="shared" ca="1" si="19"/>
        <v/>
      </c>
    </row>
    <row r="69" spans="1:23" x14ac:dyDescent="0.15">
      <c r="A69" s="87">
        <v>65</v>
      </c>
      <c r="B69" s="87" t="str">
        <f t="shared" ca="1" si="3"/>
        <v/>
      </c>
      <c r="C69" s="87" t="str">
        <f t="shared" ca="1" si="4"/>
        <v/>
      </c>
      <c r="D69" s="87" t="str">
        <f t="shared" ref="D69:D104" ca="1" si="22">IFERROR(INDIRECT($A69&amp;"!B$5",TRUE),"")</f>
        <v/>
      </c>
      <c r="E69" s="87" t="str">
        <f t="shared" ca="1" si="5"/>
        <v/>
      </c>
      <c r="F69" s="87">
        <f t="shared" ref="F69:F104" ca="1" si="23">IFERROR(COUNT(INDIRECT($A69&amp;"!$D$10:$D$17",TRUE)),"")</f>
        <v>0</v>
      </c>
      <c r="G69" s="87" t="str">
        <f t="shared" ca="1" si="6"/>
        <v/>
      </c>
      <c r="H69" s="134" t="str">
        <f t="shared" ca="1" si="7"/>
        <v>-</v>
      </c>
      <c r="I69" s="122" t="str">
        <f t="shared" ca="1" si="8"/>
        <v/>
      </c>
      <c r="J69" s="124" t="str">
        <f t="shared" ca="1" si="9"/>
        <v/>
      </c>
      <c r="K69" s="137"/>
      <c r="L69" s="123"/>
      <c r="M69" s="123" t="str">
        <f t="shared" ca="1" si="10"/>
        <v/>
      </c>
      <c r="N69" s="91" t="str">
        <f t="shared" ref="N69:N104" ca="1" si="24">IFERROR(INDIRECT($A69&amp;"!$J$7",TRUE),"")</f>
        <v/>
      </c>
      <c r="O69" s="99" t="str">
        <f t="shared" ca="1" si="12"/>
        <v/>
      </c>
      <c r="P69" s="113" t="str">
        <f t="shared" ca="1" si="13"/>
        <v/>
      </c>
      <c r="Q69" s="113" t="str">
        <f t="shared" ca="1" si="14"/>
        <v/>
      </c>
      <c r="R69" s="123" t="str">
        <f t="shared" ca="1" si="20"/>
        <v/>
      </c>
      <c r="S69" s="154" t="str">
        <f t="shared" ca="1" si="15"/>
        <v/>
      </c>
      <c r="T69" s="95" t="str">
        <f t="shared" ca="1" si="16"/>
        <v/>
      </c>
      <c r="U69" s="95" t="str">
        <f t="shared" ca="1" si="17"/>
        <v/>
      </c>
      <c r="V69" s="96" t="str">
        <f t="shared" ca="1" si="18"/>
        <v/>
      </c>
      <c r="W69" s="107" t="str">
        <f t="shared" ca="1" si="19"/>
        <v/>
      </c>
    </row>
    <row r="70" spans="1:23" x14ac:dyDescent="0.15">
      <c r="A70" s="87">
        <v>66</v>
      </c>
      <c r="B70" s="87" t="str">
        <f t="shared" ref="B70:B104" ca="1" si="25">IFERROR(INDIRECT($A70&amp;"!B3",TRUE),"")</f>
        <v/>
      </c>
      <c r="C70" s="87" t="str">
        <f t="shared" ref="C70:C104" ca="1" si="26">IFERROR(INDIRECT($A70&amp;"!B$4",TRUE),"")</f>
        <v/>
      </c>
      <c r="D70" s="87" t="str">
        <f t="shared" ca="1" si="22"/>
        <v/>
      </c>
      <c r="E70" s="87" t="str">
        <f t="shared" ref="E70:E104" ca="1" si="27">IFERROR(INDIRECT($A70&amp;"!$D$20",TRUE),"")</f>
        <v/>
      </c>
      <c r="F70" s="87">
        <f t="shared" ca="1" si="23"/>
        <v>0</v>
      </c>
      <c r="G70" s="87" t="str">
        <f t="shared" ref="G70:G104" ca="1" si="28">IFERROR(INDIRECT($A70&amp;"!R$12",TRUE),"")</f>
        <v/>
      </c>
      <c r="H70" s="134" t="str">
        <f t="shared" ref="H70:H104" ca="1" si="29">IFERROR(INDIRECT($A70&amp;"!O$1"),"-")</f>
        <v>-</v>
      </c>
      <c r="I70" s="122" t="str">
        <f t="shared" ref="I70:I104" ca="1" si="30">IF($H70="○",INDIRECT($A70&amp;"!$h$9",TRUE),"")</f>
        <v/>
      </c>
      <c r="J70" s="124" t="str">
        <f t="shared" ref="J70:J104" ca="1" si="31">IF($H70="－",INDIRECT($A70&amp;"!$h$9",TRUE),"")</f>
        <v/>
      </c>
      <c r="K70" s="137"/>
      <c r="L70" s="123"/>
      <c r="M70" s="123" t="str">
        <f t="shared" ref="M70:M104" ca="1" si="32">IFERROR(INDIRECT($A70&amp;"!I$9",TRUE),"")</f>
        <v/>
      </c>
      <c r="N70" s="91" t="str">
        <f t="shared" ca="1" si="24"/>
        <v/>
      </c>
      <c r="O70" s="99" t="str">
        <f t="shared" ref="O70:O104" ca="1" si="33">IFERROR(INDIRECT($A70&amp;"!$k$7",TRUE),"")</f>
        <v/>
      </c>
      <c r="P70" s="113" t="str">
        <f t="shared" ref="P70:P104" ca="1" si="34">IFERROR(INDIRECT($A70&amp;"!$N$7",TRUE),"")</f>
        <v/>
      </c>
      <c r="Q70" s="113" t="str">
        <f t="shared" ref="Q70:Q104" ca="1" si="35">IFERROR(INDIRECT($A70&amp;"!$o$9",TRUE),"")</f>
        <v/>
      </c>
      <c r="R70" s="123" t="str">
        <f t="shared" ca="1" si="20"/>
        <v/>
      </c>
      <c r="S70" s="154" t="str">
        <f t="shared" ref="S70:S104" ca="1" si="36">IFERROR(INDIRECT($A70&amp;"!B$42",TRUE),"")</f>
        <v/>
      </c>
      <c r="T70" s="95" t="str">
        <f t="shared" ref="T70:T104" ca="1" si="37">IFERROR(INDIRECT($A70&amp;"!c$42",TRUE),"")</f>
        <v/>
      </c>
      <c r="U70" s="95" t="str">
        <f t="shared" ref="U70:U104" ca="1" si="38">IFERROR(INDIRECT($A70&amp;"!d$42",TRUE),"")</f>
        <v/>
      </c>
      <c r="V70" s="96" t="str">
        <f t="shared" ref="V70:V104" ca="1" si="39">IFERROR(INDIRECT($A70&amp;"!e$42",TRUE),"")</f>
        <v/>
      </c>
      <c r="W70" s="107" t="str">
        <f t="shared" ref="W70:W104" ca="1" si="40">IFERROR(INDIRECT($A70&amp;"!R$3",TRUE),"")</f>
        <v/>
      </c>
    </row>
    <row r="71" spans="1:23" x14ac:dyDescent="0.15">
      <c r="A71" s="87">
        <v>67</v>
      </c>
      <c r="B71" s="87" t="str">
        <f t="shared" ca="1" si="25"/>
        <v/>
      </c>
      <c r="C71" s="87" t="str">
        <f t="shared" ca="1" si="26"/>
        <v/>
      </c>
      <c r="D71" s="87" t="str">
        <f t="shared" ca="1" si="22"/>
        <v/>
      </c>
      <c r="E71" s="87" t="str">
        <f t="shared" ca="1" si="27"/>
        <v/>
      </c>
      <c r="F71" s="87">
        <f t="shared" ca="1" si="23"/>
        <v>0</v>
      </c>
      <c r="G71" s="87" t="str">
        <f t="shared" ca="1" si="28"/>
        <v/>
      </c>
      <c r="H71" s="134" t="str">
        <f t="shared" ca="1" si="29"/>
        <v>-</v>
      </c>
      <c r="I71" s="122" t="str">
        <f t="shared" ca="1" si="30"/>
        <v/>
      </c>
      <c r="J71" s="124" t="str">
        <f t="shared" ca="1" si="31"/>
        <v/>
      </c>
      <c r="K71" s="137"/>
      <c r="L71" s="123"/>
      <c r="M71" s="123" t="str">
        <f t="shared" ca="1" si="32"/>
        <v/>
      </c>
      <c r="N71" s="91" t="str">
        <f t="shared" ca="1" si="24"/>
        <v/>
      </c>
      <c r="O71" s="99" t="str">
        <f t="shared" ca="1" si="33"/>
        <v/>
      </c>
      <c r="P71" s="113" t="str">
        <f t="shared" ca="1" si="34"/>
        <v/>
      </c>
      <c r="Q71" s="113" t="str">
        <f t="shared" ca="1" si="35"/>
        <v/>
      </c>
      <c r="R71" s="123" t="str">
        <f t="shared" ref="R71:R104" ca="1" si="41">IFERROR(INDIRECT($A71&amp;"!$p$9",TRUE),"")</f>
        <v/>
      </c>
      <c r="S71" s="154" t="str">
        <f t="shared" ca="1" si="36"/>
        <v/>
      </c>
      <c r="T71" s="95" t="str">
        <f t="shared" ca="1" si="37"/>
        <v/>
      </c>
      <c r="U71" s="95" t="str">
        <f t="shared" ca="1" si="38"/>
        <v/>
      </c>
      <c r="V71" s="96" t="str">
        <f t="shared" ca="1" si="39"/>
        <v/>
      </c>
      <c r="W71" s="107" t="str">
        <f t="shared" ca="1" si="40"/>
        <v/>
      </c>
    </row>
    <row r="72" spans="1:23" x14ac:dyDescent="0.15">
      <c r="A72" s="87">
        <v>68</v>
      </c>
      <c r="B72" s="87" t="str">
        <f t="shared" ca="1" si="25"/>
        <v/>
      </c>
      <c r="C72" s="87" t="str">
        <f t="shared" ca="1" si="26"/>
        <v/>
      </c>
      <c r="D72" s="87" t="str">
        <f t="shared" ca="1" si="22"/>
        <v/>
      </c>
      <c r="E72" s="87" t="str">
        <f t="shared" ca="1" si="27"/>
        <v/>
      </c>
      <c r="F72" s="87">
        <f t="shared" ca="1" si="23"/>
        <v>0</v>
      </c>
      <c r="G72" s="87" t="str">
        <f t="shared" ca="1" si="28"/>
        <v/>
      </c>
      <c r="H72" s="134" t="str">
        <f t="shared" ca="1" si="29"/>
        <v>-</v>
      </c>
      <c r="I72" s="122" t="str">
        <f t="shared" ca="1" si="30"/>
        <v/>
      </c>
      <c r="J72" s="124" t="str">
        <f t="shared" ca="1" si="31"/>
        <v/>
      </c>
      <c r="K72" s="137"/>
      <c r="L72" s="123"/>
      <c r="M72" s="123" t="str">
        <f t="shared" ca="1" si="32"/>
        <v/>
      </c>
      <c r="N72" s="91" t="str">
        <f t="shared" ca="1" si="24"/>
        <v/>
      </c>
      <c r="O72" s="99" t="str">
        <f t="shared" ca="1" si="33"/>
        <v/>
      </c>
      <c r="P72" s="113" t="str">
        <f t="shared" ca="1" si="34"/>
        <v/>
      </c>
      <c r="Q72" s="113" t="str">
        <f t="shared" ca="1" si="35"/>
        <v/>
      </c>
      <c r="R72" s="123" t="str">
        <f t="shared" ca="1" si="41"/>
        <v/>
      </c>
      <c r="S72" s="154" t="str">
        <f t="shared" ca="1" si="36"/>
        <v/>
      </c>
      <c r="T72" s="95" t="str">
        <f t="shared" ca="1" si="37"/>
        <v/>
      </c>
      <c r="U72" s="95" t="str">
        <f t="shared" ca="1" si="38"/>
        <v/>
      </c>
      <c r="V72" s="96" t="str">
        <f t="shared" ca="1" si="39"/>
        <v/>
      </c>
      <c r="W72" s="107" t="str">
        <f t="shared" ca="1" si="40"/>
        <v/>
      </c>
    </row>
    <row r="73" spans="1:23" x14ac:dyDescent="0.15">
      <c r="A73" s="87">
        <v>69</v>
      </c>
      <c r="B73" s="87" t="str">
        <f t="shared" ca="1" si="25"/>
        <v/>
      </c>
      <c r="C73" s="87" t="str">
        <f t="shared" ca="1" si="26"/>
        <v/>
      </c>
      <c r="D73" s="87" t="str">
        <f t="shared" ca="1" si="22"/>
        <v/>
      </c>
      <c r="E73" s="87" t="str">
        <f t="shared" ca="1" si="27"/>
        <v/>
      </c>
      <c r="F73" s="87">
        <f t="shared" ca="1" si="23"/>
        <v>0</v>
      </c>
      <c r="G73" s="87" t="str">
        <f t="shared" ca="1" si="28"/>
        <v/>
      </c>
      <c r="H73" s="134" t="str">
        <f t="shared" ca="1" si="29"/>
        <v>-</v>
      </c>
      <c r="I73" s="122" t="str">
        <f t="shared" ca="1" si="30"/>
        <v/>
      </c>
      <c r="J73" s="124" t="str">
        <f t="shared" ca="1" si="31"/>
        <v/>
      </c>
      <c r="K73" s="137"/>
      <c r="L73" s="123"/>
      <c r="M73" s="123" t="str">
        <f t="shared" ca="1" si="32"/>
        <v/>
      </c>
      <c r="N73" s="91" t="str">
        <f t="shared" ca="1" si="24"/>
        <v/>
      </c>
      <c r="O73" s="99" t="str">
        <f t="shared" ca="1" si="33"/>
        <v/>
      </c>
      <c r="P73" s="113" t="str">
        <f t="shared" ca="1" si="34"/>
        <v/>
      </c>
      <c r="Q73" s="113" t="str">
        <f t="shared" ca="1" si="35"/>
        <v/>
      </c>
      <c r="R73" s="123" t="str">
        <f t="shared" ca="1" si="41"/>
        <v/>
      </c>
      <c r="S73" s="154" t="str">
        <f t="shared" ca="1" si="36"/>
        <v/>
      </c>
      <c r="T73" s="95" t="str">
        <f t="shared" ca="1" si="37"/>
        <v/>
      </c>
      <c r="U73" s="95" t="str">
        <f t="shared" ca="1" si="38"/>
        <v/>
      </c>
      <c r="V73" s="96" t="str">
        <f t="shared" ca="1" si="39"/>
        <v/>
      </c>
      <c r="W73" s="107" t="str">
        <f t="shared" ca="1" si="40"/>
        <v/>
      </c>
    </row>
    <row r="74" spans="1:23" x14ac:dyDescent="0.15">
      <c r="A74" s="87">
        <v>70</v>
      </c>
      <c r="B74" s="87" t="str">
        <f t="shared" ca="1" si="25"/>
        <v/>
      </c>
      <c r="C74" s="87" t="str">
        <f t="shared" ca="1" si="26"/>
        <v/>
      </c>
      <c r="D74" s="87" t="str">
        <f t="shared" ca="1" si="22"/>
        <v/>
      </c>
      <c r="E74" s="87" t="str">
        <f t="shared" ca="1" si="27"/>
        <v/>
      </c>
      <c r="F74" s="87">
        <f t="shared" ca="1" si="23"/>
        <v>0</v>
      </c>
      <c r="G74" s="87" t="str">
        <f t="shared" ca="1" si="28"/>
        <v/>
      </c>
      <c r="H74" s="134" t="str">
        <f t="shared" ca="1" si="29"/>
        <v>-</v>
      </c>
      <c r="I74" s="122" t="str">
        <f t="shared" ca="1" si="30"/>
        <v/>
      </c>
      <c r="J74" s="124" t="str">
        <f t="shared" ca="1" si="31"/>
        <v/>
      </c>
      <c r="K74" s="137"/>
      <c r="L74" s="123"/>
      <c r="M74" s="123" t="str">
        <f t="shared" ca="1" si="32"/>
        <v/>
      </c>
      <c r="N74" s="91" t="str">
        <f t="shared" ca="1" si="24"/>
        <v/>
      </c>
      <c r="O74" s="99" t="str">
        <f t="shared" ca="1" si="33"/>
        <v/>
      </c>
      <c r="P74" s="113" t="str">
        <f t="shared" ca="1" si="34"/>
        <v/>
      </c>
      <c r="Q74" s="113" t="str">
        <f t="shared" ca="1" si="35"/>
        <v/>
      </c>
      <c r="R74" s="123" t="str">
        <f t="shared" ca="1" si="41"/>
        <v/>
      </c>
      <c r="S74" s="154" t="str">
        <f t="shared" ca="1" si="36"/>
        <v/>
      </c>
      <c r="T74" s="95" t="str">
        <f t="shared" ca="1" si="37"/>
        <v/>
      </c>
      <c r="U74" s="95" t="str">
        <f t="shared" ca="1" si="38"/>
        <v/>
      </c>
      <c r="V74" s="96" t="str">
        <f t="shared" ca="1" si="39"/>
        <v/>
      </c>
      <c r="W74" s="107" t="str">
        <f t="shared" ca="1" si="40"/>
        <v/>
      </c>
    </row>
    <row r="75" spans="1:23" x14ac:dyDescent="0.15">
      <c r="A75" s="87">
        <v>71</v>
      </c>
      <c r="B75" s="87" t="str">
        <f t="shared" ca="1" si="25"/>
        <v/>
      </c>
      <c r="C75" s="87" t="str">
        <f t="shared" ca="1" si="26"/>
        <v/>
      </c>
      <c r="D75" s="87" t="str">
        <f t="shared" ca="1" si="22"/>
        <v/>
      </c>
      <c r="E75" s="87" t="str">
        <f t="shared" ca="1" si="27"/>
        <v/>
      </c>
      <c r="F75" s="87">
        <f t="shared" ca="1" si="23"/>
        <v>0</v>
      </c>
      <c r="G75" s="87" t="str">
        <f t="shared" ca="1" si="28"/>
        <v/>
      </c>
      <c r="H75" s="134" t="str">
        <f t="shared" ca="1" si="29"/>
        <v>-</v>
      </c>
      <c r="I75" s="122" t="str">
        <f t="shared" ca="1" si="30"/>
        <v/>
      </c>
      <c r="J75" s="124" t="str">
        <f t="shared" ca="1" si="31"/>
        <v/>
      </c>
      <c r="K75" s="137"/>
      <c r="L75" s="123"/>
      <c r="M75" s="123" t="str">
        <f t="shared" ca="1" si="32"/>
        <v/>
      </c>
      <c r="N75" s="91" t="str">
        <f t="shared" ca="1" si="24"/>
        <v/>
      </c>
      <c r="O75" s="99" t="str">
        <f t="shared" ca="1" si="33"/>
        <v/>
      </c>
      <c r="P75" s="113" t="str">
        <f t="shared" ca="1" si="34"/>
        <v/>
      </c>
      <c r="Q75" s="113" t="str">
        <f t="shared" ca="1" si="35"/>
        <v/>
      </c>
      <c r="R75" s="123" t="str">
        <f t="shared" ca="1" si="41"/>
        <v/>
      </c>
      <c r="S75" s="154" t="str">
        <f t="shared" ca="1" si="36"/>
        <v/>
      </c>
      <c r="T75" s="95" t="str">
        <f t="shared" ca="1" si="37"/>
        <v/>
      </c>
      <c r="U75" s="95" t="str">
        <f t="shared" ca="1" si="38"/>
        <v/>
      </c>
      <c r="V75" s="96" t="str">
        <f t="shared" ca="1" si="39"/>
        <v/>
      </c>
      <c r="W75" s="107" t="str">
        <f t="shared" ca="1" si="40"/>
        <v/>
      </c>
    </row>
    <row r="76" spans="1:23" x14ac:dyDescent="0.15">
      <c r="A76" s="87">
        <v>72</v>
      </c>
      <c r="B76" s="87" t="str">
        <f t="shared" ca="1" si="25"/>
        <v/>
      </c>
      <c r="C76" s="87" t="str">
        <f t="shared" ca="1" si="26"/>
        <v/>
      </c>
      <c r="D76" s="87" t="str">
        <f t="shared" ca="1" si="22"/>
        <v/>
      </c>
      <c r="E76" s="87" t="str">
        <f t="shared" ca="1" si="27"/>
        <v/>
      </c>
      <c r="F76" s="87">
        <f t="shared" ca="1" si="23"/>
        <v>0</v>
      </c>
      <c r="G76" s="87" t="str">
        <f t="shared" ca="1" si="28"/>
        <v/>
      </c>
      <c r="H76" s="134" t="str">
        <f t="shared" ca="1" si="29"/>
        <v>-</v>
      </c>
      <c r="I76" s="122" t="str">
        <f t="shared" ca="1" si="30"/>
        <v/>
      </c>
      <c r="J76" s="124" t="str">
        <f t="shared" ca="1" si="31"/>
        <v/>
      </c>
      <c r="K76" s="137"/>
      <c r="L76" s="123"/>
      <c r="M76" s="123" t="str">
        <f t="shared" ca="1" si="32"/>
        <v/>
      </c>
      <c r="N76" s="91" t="str">
        <f t="shared" ca="1" si="24"/>
        <v/>
      </c>
      <c r="O76" s="99" t="str">
        <f t="shared" ca="1" si="33"/>
        <v/>
      </c>
      <c r="P76" s="113" t="str">
        <f t="shared" ca="1" si="34"/>
        <v/>
      </c>
      <c r="Q76" s="113" t="str">
        <f t="shared" ca="1" si="35"/>
        <v/>
      </c>
      <c r="R76" s="123" t="str">
        <f t="shared" ca="1" si="41"/>
        <v/>
      </c>
      <c r="S76" s="154" t="str">
        <f t="shared" ca="1" si="36"/>
        <v/>
      </c>
      <c r="T76" s="95" t="str">
        <f t="shared" ca="1" si="37"/>
        <v/>
      </c>
      <c r="U76" s="95" t="str">
        <f t="shared" ca="1" si="38"/>
        <v/>
      </c>
      <c r="V76" s="96" t="str">
        <f t="shared" ca="1" si="39"/>
        <v/>
      </c>
      <c r="W76" s="107" t="str">
        <f t="shared" ca="1" si="40"/>
        <v/>
      </c>
    </row>
    <row r="77" spans="1:23" x14ac:dyDescent="0.15">
      <c r="A77" s="87">
        <v>73</v>
      </c>
      <c r="B77" s="87" t="str">
        <f t="shared" ca="1" si="25"/>
        <v/>
      </c>
      <c r="C77" s="87" t="str">
        <f t="shared" ca="1" si="26"/>
        <v/>
      </c>
      <c r="D77" s="87" t="str">
        <f t="shared" ca="1" si="22"/>
        <v/>
      </c>
      <c r="E77" s="87" t="str">
        <f t="shared" ca="1" si="27"/>
        <v/>
      </c>
      <c r="F77" s="87">
        <f t="shared" ca="1" si="23"/>
        <v>0</v>
      </c>
      <c r="G77" s="87" t="str">
        <f t="shared" ca="1" si="28"/>
        <v/>
      </c>
      <c r="H77" s="134" t="str">
        <f t="shared" ca="1" si="29"/>
        <v>-</v>
      </c>
      <c r="I77" s="122" t="str">
        <f t="shared" ca="1" si="30"/>
        <v/>
      </c>
      <c r="J77" s="124" t="str">
        <f t="shared" ca="1" si="31"/>
        <v/>
      </c>
      <c r="K77" s="137"/>
      <c r="L77" s="123"/>
      <c r="M77" s="123" t="str">
        <f t="shared" ca="1" si="32"/>
        <v/>
      </c>
      <c r="N77" s="91" t="str">
        <f t="shared" ca="1" si="24"/>
        <v/>
      </c>
      <c r="O77" s="99" t="str">
        <f t="shared" ca="1" si="33"/>
        <v/>
      </c>
      <c r="P77" s="113" t="str">
        <f t="shared" ca="1" si="34"/>
        <v/>
      </c>
      <c r="Q77" s="113" t="str">
        <f t="shared" ca="1" si="35"/>
        <v/>
      </c>
      <c r="R77" s="123" t="str">
        <f t="shared" ca="1" si="41"/>
        <v/>
      </c>
      <c r="S77" s="154" t="str">
        <f t="shared" ca="1" si="36"/>
        <v/>
      </c>
      <c r="T77" s="95" t="str">
        <f t="shared" ca="1" si="37"/>
        <v/>
      </c>
      <c r="U77" s="95" t="str">
        <f t="shared" ca="1" si="38"/>
        <v/>
      </c>
      <c r="V77" s="96" t="str">
        <f t="shared" ca="1" si="39"/>
        <v/>
      </c>
      <c r="W77" s="107" t="str">
        <f t="shared" ca="1" si="40"/>
        <v/>
      </c>
    </row>
    <row r="78" spans="1:23" x14ac:dyDescent="0.15">
      <c r="A78" s="87">
        <v>74</v>
      </c>
      <c r="B78" s="87" t="str">
        <f t="shared" ca="1" si="25"/>
        <v/>
      </c>
      <c r="C78" s="87" t="str">
        <f t="shared" ca="1" si="26"/>
        <v/>
      </c>
      <c r="D78" s="87" t="str">
        <f t="shared" ca="1" si="22"/>
        <v/>
      </c>
      <c r="E78" s="87" t="str">
        <f t="shared" ca="1" si="27"/>
        <v/>
      </c>
      <c r="F78" s="87">
        <f t="shared" ca="1" si="23"/>
        <v>0</v>
      </c>
      <c r="G78" s="87" t="str">
        <f t="shared" ca="1" si="28"/>
        <v/>
      </c>
      <c r="H78" s="134" t="str">
        <f t="shared" ca="1" si="29"/>
        <v>-</v>
      </c>
      <c r="I78" s="122" t="str">
        <f t="shared" ca="1" si="30"/>
        <v/>
      </c>
      <c r="J78" s="124" t="str">
        <f t="shared" ca="1" si="31"/>
        <v/>
      </c>
      <c r="K78" s="137"/>
      <c r="L78" s="123"/>
      <c r="M78" s="123" t="str">
        <f t="shared" ca="1" si="32"/>
        <v/>
      </c>
      <c r="N78" s="91" t="str">
        <f t="shared" ca="1" si="24"/>
        <v/>
      </c>
      <c r="O78" s="99" t="str">
        <f t="shared" ca="1" si="33"/>
        <v/>
      </c>
      <c r="P78" s="113" t="str">
        <f t="shared" ca="1" si="34"/>
        <v/>
      </c>
      <c r="Q78" s="113" t="str">
        <f t="shared" ca="1" si="35"/>
        <v/>
      </c>
      <c r="R78" s="123" t="str">
        <f t="shared" ca="1" si="41"/>
        <v/>
      </c>
      <c r="S78" s="154" t="str">
        <f t="shared" ca="1" si="36"/>
        <v/>
      </c>
      <c r="T78" s="95" t="str">
        <f t="shared" ca="1" si="37"/>
        <v/>
      </c>
      <c r="U78" s="95" t="str">
        <f t="shared" ca="1" si="38"/>
        <v/>
      </c>
      <c r="V78" s="96" t="str">
        <f t="shared" ca="1" si="39"/>
        <v/>
      </c>
      <c r="W78" s="107" t="str">
        <f t="shared" ca="1" si="40"/>
        <v/>
      </c>
    </row>
    <row r="79" spans="1:23" x14ac:dyDescent="0.15">
      <c r="A79" s="87">
        <v>75</v>
      </c>
      <c r="B79" s="87" t="str">
        <f t="shared" ca="1" si="25"/>
        <v/>
      </c>
      <c r="C79" s="87" t="str">
        <f t="shared" ca="1" si="26"/>
        <v/>
      </c>
      <c r="D79" s="87" t="str">
        <f t="shared" ca="1" si="22"/>
        <v/>
      </c>
      <c r="E79" s="87" t="str">
        <f t="shared" ca="1" si="27"/>
        <v/>
      </c>
      <c r="F79" s="87">
        <f t="shared" ca="1" si="23"/>
        <v>0</v>
      </c>
      <c r="G79" s="87" t="str">
        <f t="shared" ca="1" si="28"/>
        <v/>
      </c>
      <c r="H79" s="134" t="str">
        <f t="shared" ca="1" si="29"/>
        <v>-</v>
      </c>
      <c r="I79" s="122" t="str">
        <f t="shared" ca="1" si="30"/>
        <v/>
      </c>
      <c r="J79" s="124" t="str">
        <f t="shared" ca="1" si="31"/>
        <v/>
      </c>
      <c r="K79" s="137"/>
      <c r="L79" s="123"/>
      <c r="M79" s="123" t="str">
        <f t="shared" ca="1" si="32"/>
        <v/>
      </c>
      <c r="N79" s="91" t="str">
        <f t="shared" ca="1" si="24"/>
        <v/>
      </c>
      <c r="O79" s="99" t="str">
        <f t="shared" ca="1" si="33"/>
        <v/>
      </c>
      <c r="P79" s="113" t="str">
        <f t="shared" ca="1" si="34"/>
        <v/>
      </c>
      <c r="Q79" s="113" t="str">
        <f t="shared" ca="1" si="35"/>
        <v/>
      </c>
      <c r="R79" s="123" t="str">
        <f t="shared" ca="1" si="41"/>
        <v/>
      </c>
      <c r="S79" s="154" t="str">
        <f t="shared" ca="1" si="36"/>
        <v/>
      </c>
      <c r="T79" s="95" t="str">
        <f t="shared" ca="1" si="37"/>
        <v/>
      </c>
      <c r="U79" s="95" t="str">
        <f t="shared" ca="1" si="38"/>
        <v/>
      </c>
      <c r="V79" s="96" t="str">
        <f t="shared" ca="1" si="39"/>
        <v/>
      </c>
      <c r="W79" s="107" t="str">
        <f t="shared" ca="1" si="40"/>
        <v/>
      </c>
    </row>
    <row r="80" spans="1:23" x14ac:dyDescent="0.15">
      <c r="A80" s="87">
        <v>76</v>
      </c>
      <c r="B80" s="87" t="str">
        <f t="shared" ca="1" si="25"/>
        <v/>
      </c>
      <c r="C80" s="87" t="str">
        <f t="shared" ca="1" si="26"/>
        <v/>
      </c>
      <c r="D80" s="87" t="str">
        <f t="shared" ca="1" si="22"/>
        <v/>
      </c>
      <c r="E80" s="87" t="str">
        <f t="shared" ca="1" si="27"/>
        <v/>
      </c>
      <c r="F80" s="87">
        <f t="shared" ca="1" si="23"/>
        <v>0</v>
      </c>
      <c r="G80" s="87" t="str">
        <f t="shared" ca="1" si="28"/>
        <v/>
      </c>
      <c r="H80" s="134" t="str">
        <f t="shared" ca="1" si="29"/>
        <v>-</v>
      </c>
      <c r="I80" s="122" t="str">
        <f t="shared" ca="1" si="30"/>
        <v/>
      </c>
      <c r="J80" s="124" t="str">
        <f t="shared" ca="1" si="31"/>
        <v/>
      </c>
      <c r="K80" s="137"/>
      <c r="L80" s="123"/>
      <c r="M80" s="123" t="str">
        <f t="shared" ca="1" si="32"/>
        <v/>
      </c>
      <c r="N80" s="91" t="str">
        <f t="shared" ca="1" si="24"/>
        <v/>
      </c>
      <c r="O80" s="99" t="str">
        <f t="shared" ca="1" si="33"/>
        <v/>
      </c>
      <c r="P80" s="113" t="str">
        <f t="shared" ca="1" si="34"/>
        <v/>
      </c>
      <c r="Q80" s="113" t="str">
        <f t="shared" ca="1" si="35"/>
        <v/>
      </c>
      <c r="R80" s="123" t="str">
        <f t="shared" ca="1" si="41"/>
        <v/>
      </c>
      <c r="S80" s="154" t="str">
        <f t="shared" ca="1" si="36"/>
        <v/>
      </c>
      <c r="T80" s="95" t="str">
        <f t="shared" ca="1" si="37"/>
        <v/>
      </c>
      <c r="U80" s="95" t="str">
        <f t="shared" ca="1" si="38"/>
        <v/>
      </c>
      <c r="V80" s="96" t="str">
        <f t="shared" ca="1" si="39"/>
        <v/>
      </c>
      <c r="W80" s="107" t="str">
        <f t="shared" ca="1" si="40"/>
        <v/>
      </c>
    </row>
    <row r="81" spans="1:23" x14ac:dyDescent="0.15">
      <c r="A81" s="87">
        <v>77</v>
      </c>
      <c r="B81" s="87" t="str">
        <f t="shared" ca="1" si="25"/>
        <v/>
      </c>
      <c r="C81" s="87" t="str">
        <f t="shared" ca="1" si="26"/>
        <v/>
      </c>
      <c r="D81" s="87" t="str">
        <f t="shared" ca="1" si="22"/>
        <v/>
      </c>
      <c r="E81" s="87" t="str">
        <f t="shared" ca="1" si="27"/>
        <v/>
      </c>
      <c r="F81" s="87">
        <f t="shared" ca="1" si="23"/>
        <v>0</v>
      </c>
      <c r="G81" s="87" t="str">
        <f t="shared" ca="1" si="28"/>
        <v/>
      </c>
      <c r="H81" s="134" t="str">
        <f t="shared" ca="1" si="29"/>
        <v>-</v>
      </c>
      <c r="I81" s="122" t="str">
        <f t="shared" ca="1" si="30"/>
        <v/>
      </c>
      <c r="J81" s="124" t="str">
        <f t="shared" ca="1" si="31"/>
        <v/>
      </c>
      <c r="K81" s="137"/>
      <c r="L81" s="123"/>
      <c r="M81" s="123" t="str">
        <f t="shared" ca="1" si="32"/>
        <v/>
      </c>
      <c r="N81" s="91" t="str">
        <f t="shared" ca="1" si="24"/>
        <v/>
      </c>
      <c r="O81" s="99" t="str">
        <f t="shared" ca="1" si="33"/>
        <v/>
      </c>
      <c r="P81" s="113" t="str">
        <f t="shared" ca="1" si="34"/>
        <v/>
      </c>
      <c r="Q81" s="113" t="str">
        <f t="shared" ca="1" si="35"/>
        <v/>
      </c>
      <c r="R81" s="123" t="str">
        <f t="shared" ca="1" si="41"/>
        <v/>
      </c>
      <c r="S81" s="154" t="str">
        <f t="shared" ca="1" si="36"/>
        <v/>
      </c>
      <c r="T81" s="95" t="str">
        <f t="shared" ca="1" si="37"/>
        <v/>
      </c>
      <c r="U81" s="95" t="str">
        <f t="shared" ca="1" si="38"/>
        <v/>
      </c>
      <c r="V81" s="96" t="str">
        <f t="shared" ca="1" si="39"/>
        <v/>
      </c>
      <c r="W81" s="107" t="str">
        <f t="shared" ca="1" si="40"/>
        <v/>
      </c>
    </row>
    <row r="82" spans="1:23" x14ac:dyDescent="0.15">
      <c r="A82" s="87">
        <v>78</v>
      </c>
      <c r="B82" s="87" t="str">
        <f t="shared" ca="1" si="25"/>
        <v/>
      </c>
      <c r="C82" s="87" t="str">
        <f t="shared" ca="1" si="26"/>
        <v/>
      </c>
      <c r="D82" s="87" t="str">
        <f t="shared" ca="1" si="22"/>
        <v/>
      </c>
      <c r="E82" s="87" t="str">
        <f t="shared" ca="1" si="27"/>
        <v/>
      </c>
      <c r="F82" s="87">
        <f t="shared" ca="1" si="23"/>
        <v>0</v>
      </c>
      <c r="G82" s="87" t="str">
        <f t="shared" ca="1" si="28"/>
        <v/>
      </c>
      <c r="H82" s="134" t="str">
        <f t="shared" ca="1" si="29"/>
        <v>-</v>
      </c>
      <c r="I82" s="122" t="str">
        <f t="shared" ca="1" si="30"/>
        <v/>
      </c>
      <c r="J82" s="124" t="str">
        <f t="shared" ca="1" si="31"/>
        <v/>
      </c>
      <c r="K82" s="137"/>
      <c r="L82" s="123"/>
      <c r="M82" s="123" t="str">
        <f t="shared" ca="1" si="32"/>
        <v/>
      </c>
      <c r="N82" s="91" t="str">
        <f t="shared" ca="1" si="24"/>
        <v/>
      </c>
      <c r="O82" s="99" t="str">
        <f t="shared" ca="1" si="33"/>
        <v/>
      </c>
      <c r="P82" s="113" t="str">
        <f t="shared" ca="1" si="34"/>
        <v/>
      </c>
      <c r="Q82" s="113" t="str">
        <f t="shared" ca="1" si="35"/>
        <v/>
      </c>
      <c r="R82" s="123" t="str">
        <f t="shared" ca="1" si="41"/>
        <v/>
      </c>
      <c r="S82" s="154" t="str">
        <f t="shared" ca="1" si="36"/>
        <v/>
      </c>
      <c r="T82" s="95" t="str">
        <f t="shared" ca="1" si="37"/>
        <v/>
      </c>
      <c r="U82" s="95" t="str">
        <f t="shared" ca="1" si="38"/>
        <v/>
      </c>
      <c r="V82" s="96" t="str">
        <f t="shared" ca="1" si="39"/>
        <v/>
      </c>
      <c r="W82" s="107" t="str">
        <f t="shared" ca="1" si="40"/>
        <v/>
      </c>
    </row>
    <row r="83" spans="1:23" x14ac:dyDescent="0.15">
      <c r="A83" s="87">
        <v>79</v>
      </c>
      <c r="B83" s="87" t="str">
        <f t="shared" ca="1" si="25"/>
        <v/>
      </c>
      <c r="C83" s="87" t="str">
        <f t="shared" ca="1" si="26"/>
        <v/>
      </c>
      <c r="D83" s="87" t="str">
        <f t="shared" ca="1" si="22"/>
        <v/>
      </c>
      <c r="E83" s="87" t="str">
        <f t="shared" ca="1" si="27"/>
        <v/>
      </c>
      <c r="F83" s="87">
        <f t="shared" ca="1" si="23"/>
        <v>0</v>
      </c>
      <c r="G83" s="87" t="str">
        <f t="shared" ca="1" si="28"/>
        <v/>
      </c>
      <c r="H83" s="134" t="str">
        <f t="shared" ca="1" si="29"/>
        <v>-</v>
      </c>
      <c r="I83" s="122" t="str">
        <f t="shared" ca="1" si="30"/>
        <v/>
      </c>
      <c r="J83" s="124" t="str">
        <f t="shared" ca="1" si="31"/>
        <v/>
      </c>
      <c r="K83" s="137"/>
      <c r="L83" s="123"/>
      <c r="M83" s="123" t="str">
        <f t="shared" ca="1" si="32"/>
        <v/>
      </c>
      <c r="N83" s="91" t="str">
        <f t="shared" ca="1" si="24"/>
        <v/>
      </c>
      <c r="O83" s="99" t="str">
        <f t="shared" ca="1" si="33"/>
        <v/>
      </c>
      <c r="P83" s="113" t="str">
        <f t="shared" ca="1" si="34"/>
        <v/>
      </c>
      <c r="Q83" s="113" t="str">
        <f t="shared" ca="1" si="35"/>
        <v/>
      </c>
      <c r="R83" s="123" t="str">
        <f t="shared" ca="1" si="41"/>
        <v/>
      </c>
      <c r="S83" s="154" t="str">
        <f t="shared" ca="1" si="36"/>
        <v/>
      </c>
      <c r="T83" s="95" t="str">
        <f t="shared" ca="1" si="37"/>
        <v/>
      </c>
      <c r="U83" s="95" t="str">
        <f t="shared" ca="1" si="38"/>
        <v/>
      </c>
      <c r="V83" s="96" t="str">
        <f t="shared" ca="1" si="39"/>
        <v/>
      </c>
      <c r="W83" s="107" t="str">
        <f t="shared" ca="1" si="40"/>
        <v/>
      </c>
    </row>
    <row r="84" spans="1:23" x14ac:dyDescent="0.15">
      <c r="A84" s="87">
        <v>80</v>
      </c>
      <c r="B84" s="87" t="str">
        <f t="shared" ca="1" si="25"/>
        <v/>
      </c>
      <c r="C84" s="87" t="str">
        <f t="shared" ca="1" si="26"/>
        <v/>
      </c>
      <c r="D84" s="87" t="str">
        <f t="shared" ca="1" si="22"/>
        <v/>
      </c>
      <c r="E84" s="87" t="str">
        <f t="shared" ca="1" si="27"/>
        <v/>
      </c>
      <c r="F84" s="87">
        <f t="shared" ca="1" si="23"/>
        <v>0</v>
      </c>
      <c r="G84" s="87" t="str">
        <f t="shared" ca="1" si="28"/>
        <v/>
      </c>
      <c r="H84" s="134" t="str">
        <f t="shared" ca="1" si="29"/>
        <v>-</v>
      </c>
      <c r="I84" s="122" t="str">
        <f t="shared" ca="1" si="30"/>
        <v/>
      </c>
      <c r="J84" s="124" t="str">
        <f t="shared" ca="1" si="31"/>
        <v/>
      </c>
      <c r="K84" s="137"/>
      <c r="L84" s="123"/>
      <c r="M84" s="123" t="str">
        <f t="shared" ca="1" si="32"/>
        <v/>
      </c>
      <c r="N84" s="91" t="str">
        <f t="shared" ca="1" si="24"/>
        <v/>
      </c>
      <c r="O84" s="99" t="str">
        <f t="shared" ca="1" si="33"/>
        <v/>
      </c>
      <c r="P84" s="113" t="str">
        <f t="shared" ca="1" si="34"/>
        <v/>
      </c>
      <c r="Q84" s="113" t="str">
        <f t="shared" ca="1" si="35"/>
        <v/>
      </c>
      <c r="R84" s="123" t="str">
        <f t="shared" ca="1" si="41"/>
        <v/>
      </c>
      <c r="S84" s="154" t="str">
        <f t="shared" ca="1" si="36"/>
        <v/>
      </c>
      <c r="T84" s="95" t="str">
        <f t="shared" ca="1" si="37"/>
        <v/>
      </c>
      <c r="U84" s="95" t="str">
        <f t="shared" ca="1" si="38"/>
        <v/>
      </c>
      <c r="V84" s="96" t="str">
        <f t="shared" ca="1" si="39"/>
        <v/>
      </c>
      <c r="W84" s="107" t="str">
        <f t="shared" ca="1" si="40"/>
        <v/>
      </c>
    </row>
    <row r="85" spans="1:23" x14ac:dyDescent="0.15">
      <c r="A85" s="87">
        <v>81</v>
      </c>
      <c r="B85" s="87" t="str">
        <f t="shared" ca="1" si="25"/>
        <v/>
      </c>
      <c r="C85" s="87" t="str">
        <f t="shared" ca="1" si="26"/>
        <v/>
      </c>
      <c r="D85" s="87" t="str">
        <f t="shared" ca="1" si="22"/>
        <v/>
      </c>
      <c r="E85" s="87" t="str">
        <f t="shared" ca="1" si="27"/>
        <v/>
      </c>
      <c r="F85" s="87">
        <f t="shared" ca="1" si="23"/>
        <v>0</v>
      </c>
      <c r="G85" s="87" t="str">
        <f t="shared" ca="1" si="28"/>
        <v/>
      </c>
      <c r="H85" s="134" t="str">
        <f t="shared" ca="1" si="29"/>
        <v>-</v>
      </c>
      <c r="I85" s="122" t="str">
        <f t="shared" ca="1" si="30"/>
        <v/>
      </c>
      <c r="J85" s="124" t="str">
        <f t="shared" ca="1" si="31"/>
        <v/>
      </c>
      <c r="K85" s="137"/>
      <c r="L85" s="123"/>
      <c r="M85" s="123" t="str">
        <f t="shared" ca="1" si="32"/>
        <v/>
      </c>
      <c r="N85" s="91" t="str">
        <f t="shared" ca="1" si="24"/>
        <v/>
      </c>
      <c r="O85" s="99" t="str">
        <f t="shared" ca="1" si="33"/>
        <v/>
      </c>
      <c r="P85" s="113" t="str">
        <f t="shared" ca="1" si="34"/>
        <v/>
      </c>
      <c r="Q85" s="113" t="str">
        <f t="shared" ca="1" si="35"/>
        <v/>
      </c>
      <c r="R85" s="123" t="str">
        <f t="shared" ca="1" si="41"/>
        <v/>
      </c>
      <c r="S85" s="154" t="str">
        <f t="shared" ca="1" si="36"/>
        <v/>
      </c>
      <c r="T85" s="95" t="str">
        <f t="shared" ca="1" si="37"/>
        <v/>
      </c>
      <c r="U85" s="95" t="str">
        <f t="shared" ca="1" si="38"/>
        <v/>
      </c>
      <c r="V85" s="96" t="str">
        <f t="shared" ca="1" si="39"/>
        <v/>
      </c>
      <c r="W85" s="107" t="str">
        <f t="shared" ca="1" si="40"/>
        <v/>
      </c>
    </row>
    <row r="86" spans="1:23" x14ac:dyDescent="0.15">
      <c r="A86" s="87">
        <v>82</v>
      </c>
      <c r="B86" s="87" t="str">
        <f t="shared" ca="1" si="25"/>
        <v/>
      </c>
      <c r="C86" s="87" t="str">
        <f t="shared" ca="1" si="26"/>
        <v/>
      </c>
      <c r="D86" s="87" t="str">
        <f t="shared" ca="1" si="22"/>
        <v/>
      </c>
      <c r="E86" s="87" t="str">
        <f t="shared" ca="1" si="27"/>
        <v/>
      </c>
      <c r="F86" s="87">
        <f t="shared" ca="1" si="23"/>
        <v>0</v>
      </c>
      <c r="G86" s="87" t="str">
        <f t="shared" ca="1" si="28"/>
        <v/>
      </c>
      <c r="H86" s="134" t="str">
        <f t="shared" ca="1" si="29"/>
        <v>-</v>
      </c>
      <c r="I86" s="122" t="str">
        <f t="shared" ca="1" si="30"/>
        <v/>
      </c>
      <c r="J86" s="124" t="str">
        <f t="shared" ca="1" si="31"/>
        <v/>
      </c>
      <c r="K86" s="137"/>
      <c r="L86" s="123"/>
      <c r="M86" s="123" t="str">
        <f t="shared" ca="1" si="32"/>
        <v/>
      </c>
      <c r="N86" s="91" t="str">
        <f t="shared" ca="1" si="24"/>
        <v/>
      </c>
      <c r="O86" s="99" t="str">
        <f t="shared" ca="1" si="33"/>
        <v/>
      </c>
      <c r="P86" s="113" t="str">
        <f t="shared" ca="1" si="34"/>
        <v/>
      </c>
      <c r="Q86" s="113" t="str">
        <f t="shared" ca="1" si="35"/>
        <v/>
      </c>
      <c r="R86" s="123" t="str">
        <f t="shared" ca="1" si="41"/>
        <v/>
      </c>
      <c r="S86" s="154" t="str">
        <f t="shared" ca="1" si="36"/>
        <v/>
      </c>
      <c r="T86" s="95" t="str">
        <f t="shared" ca="1" si="37"/>
        <v/>
      </c>
      <c r="U86" s="95" t="str">
        <f t="shared" ca="1" si="38"/>
        <v/>
      </c>
      <c r="V86" s="96" t="str">
        <f t="shared" ca="1" si="39"/>
        <v/>
      </c>
      <c r="W86" s="107" t="str">
        <f t="shared" ca="1" si="40"/>
        <v/>
      </c>
    </row>
    <row r="87" spans="1:23" x14ac:dyDescent="0.15">
      <c r="A87" s="87">
        <v>83</v>
      </c>
      <c r="B87" s="87" t="str">
        <f t="shared" ca="1" si="25"/>
        <v/>
      </c>
      <c r="C87" s="87" t="str">
        <f t="shared" ca="1" si="26"/>
        <v/>
      </c>
      <c r="D87" s="87" t="str">
        <f t="shared" ca="1" si="22"/>
        <v/>
      </c>
      <c r="E87" s="87" t="str">
        <f t="shared" ca="1" si="27"/>
        <v/>
      </c>
      <c r="F87" s="87">
        <f t="shared" ca="1" si="23"/>
        <v>0</v>
      </c>
      <c r="G87" s="87" t="str">
        <f t="shared" ca="1" si="28"/>
        <v/>
      </c>
      <c r="H87" s="134" t="str">
        <f t="shared" ca="1" si="29"/>
        <v>-</v>
      </c>
      <c r="I87" s="122" t="str">
        <f t="shared" ca="1" si="30"/>
        <v/>
      </c>
      <c r="J87" s="124" t="str">
        <f t="shared" ca="1" si="31"/>
        <v/>
      </c>
      <c r="K87" s="137"/>
      <c r="L87" s="123"/>
      <c r="M87" s="123" t="str">
        <f t="shared" ca="1" si="32"/>
        <v/>
      </c>
      <c r="N87" s="91" t="str">
        <f t="shared" ca="1" si="24"/>
        <v/>
      </c>
      <c r="O87" s="99" t="str">
        <f t="shared" ca="1" si="33"/>
        <v/>
      </c>
      <c r="P87" s="113" t="str">
        <f t="shared" ca="1" si="34"/>
        <v/>
      </c>
      <c r="Q87" s="113" t="str">
        <f t="shared" ca="1" si="35"/>
        <v/>
      </c>
      <c r="R87" s="123" t="str">
        <f t="shared" ca="1" si="41"/>
        <v/>
      </c>
      <c r="S87" s="154" t="str">
        <f t="shared" ca="1" si="36"/>
        <v/>
      </c>
      <c r="T87" s="95" t="str">
        <f t="shared" ca="1" si="37"/>
        <v/>
      </c>
      <c r="U87" s="95" t="str">
        <f t="shared" ca="1" si="38"/>
        <v/>
      </c>
      <c r="V87" s="96" t="str">
        <f t="shared" ca="1" si="39"/>
        <v/>
      </c>
      <c r="W87" s="107" t="str">
        <f t="shared" ca="1" si="40"/>
        <v/>
      </c>
    </row>
    <row r="88" spans="1:23" x14ac:dyDescent="0.15">
      <c r="A88" s="87">
        <v>84</v>
      </c>
      <c r="B88" s="87" t="str">
        <f t="shared" ca="1" si="25"/>
        <v/>
      </c>
      <c r="C88" s="87" t="str">
        <f t="shared" ca="1" si="26"/>
        <v/>
      </c>
      <c r="D88" s="87" t="str">
        <f t="shared" ca="1" si="22"/>
        <v/>
      </c>
      <c r="E88" s="87" t="str">
        <f t="shared" ca="1" si="27"/>
        <v/>
      </c>
      <c r="F88" s="87">
        <f t="shared" ca="1" si="23"/>
        <v>0</v>
      </c>
      <c r="G88" s="87" t="str">
        <f t="shared" ca="1" si="28"/>
        <v/>
      </c>
      <c r="H88" s="134" t="str">
        <f t="shared" ca="1" si="29"/>
        <v>-</v>
      </c>
      <c r="I88" s="122" t="str">
        <f t="shared" ca="1" si="30"/>
        <v/>
      </c>
      <c r="J88" s="124" t="str">
        <f t="shared" ca="1" si="31"/>
        <v/>
      </c>
      <c r="K88" s="137"/>
      <c r="L88" s="123"/>
      <c r="M88" s="123" t="str">
        <f t="shared" ca="1" si="32"/>
        <v/>
      </c>
      <c r="N88" s="91" t="str">
        <f t="shared" ca="1" si="24"/>
        <v/>
      </c>
      <c r="O88" s="99" t="str">
        <f t="shared" ca="1" si="33"/>
        <v/>
      </c>
      <c r="P88" s="113" t="str">
        <f t="shared" ca="1" si="34"/>
        <v/>
      </c>
      <c r="Q88" s="113" t="str">
        <f t="shared" ca="1" si="35"/>
        <v/>
      </c>
      <c r="R88" s="123" t="str">
        <f t="shared" ca="1" si="41"/>
        <v/>
      </c>
      <c r="S88" s="154" t="str">
        <f t="shared" ca="1" si="36"/>
        <v/>
      </c>
      <c r="T88" s="95" t="str">
        <f t="shared" ca="1" si="37"/>
        <v/>
      </c>
      <c r="U88" s="95" t="str">
        <f t="shared" ca="1" si="38"/>
        <v/>
      </c>
      <c r="V88" s="96" t="str">
        <f t="shared" ca="1" si="39"/>
        <v/>
      </c>
      <c r="W88" s="107" t="str">
        <f t="shared" ca="1" si="40"/>
        <v/>
      </c>
    </row>
    <row r="89" spans="1:23" x14ac:dyDescent="0.15">
      <c r="A89" s="87">
        <v>85</v>
      </c>
      <c r="B89" s="87" t="str">
        <f t="shared" ca="1" si="25"/>
        <v/>
      </c>
      <c r="C89" s="87" t="str">
        <f t="shared" ca="1" si="26"/>
        <v/>
      </c>
      <c r="D89" s="87" t="str">
        <f t="shared" ca="1" si="22"/>
        <v/>
      </c>
      <c r="E89" s="87" t="str">
        <f t="shared" ca="1" si="27"/>
        <v/>
      </c>
      <c r="F89" s="87">
        <f t="shared" ca="1" si="23"/>
        <v>0</v>
      </c>
      <c r="G89" s="87" t="str">
        <f t="shared" ca="1" si="28"/>
        <v/>
      </c>
      <c r="H89" s="134" t="str">
        <f t="shared" ca="1" si="29"/>
        <v>-</v>
      </c>
      <c r="I89" s="122" t="str">
        <f t="shared" ca="1" si="30"/>
        <v/>
      </c>
      <c r="J89" s="124" t="str">
        <f t="shared" ca="1" si="31"/>
        <v/>
      </c>
      <c r="K89" s="137"/>
      <c r="L89" s="123"/>
      <c r="M89" s="123" t="str">
        <f t="shared" ca="1" si="32"/>
        <v/>
      </c>
      <c r="N89" s="91" t="str">
        <f t="shared" ca="1" si="24"/>
        <v/>
      </c>
      <c r="O89" s="99" t="str">
        <f t="shared" ca="1" si="33"/>
        <v/>
      </c>
      <c r="P89" s="113" t="str">
        <f t="shared" ca="1" si="34"/>
        <v/>
      </c>
      <c r="Q89" s="113" t="str">
        <f t="shared" ca="1" si="35"/>
        <v/>
      </c>
      <c r="R89" s="123" t="str">
        <f t="shared" ca="1" si="41"/>
        <v/>
      </c>
      <c r="S89" s="154" t="str">
        <f t="shared" ca="1" si="36"/>
        <v/>
      </c>
      <c r="T89" s="95" t="str">
        <f t="shared" ca="1" si="37"/>
        <v/>
      </c>
      <c r="U89" s="95" t="str">
        <f t="shared" ca="1" si="38"/>
        <v/>
      </c>
      <c r="V89" s="96" t="str">
        <f t="shared" ca="1" si="39"/>
        <v/>
      </c>
      <c r="W89" s="107" t="str">
        <f t="shared" ca="1" si="40"/>
        <v/>
      </c>
    </row>
    <row r="90" spans="1:23" x14ac:dyDescent="0.15">
      <c r="A90" s="87">
        <v>86</v>
      </c>
      <c r="B90" s="87" t="str">
        <f t="shared" ca="1" si="25"/>
        <v/>
      </c>
      <c r="C90" s="87" t="str">
        <f t="shared" ca="1" si="26"/>
        <v/>
      </c>
      <c r="D90" s="87" t="str">
        <f t="shared" ca="1" si="22"/>
        <v/>
      </c>
      <c r="E90" s="87" t="str">
        <f t="shared" ca="1" si="27"/>
        <v/>
      </c>
      <c r="F90" s="87">
        <f t="shared" ca="1" si="23"/>
        <v>0</v>
      </c>
      <c r="G90" s="87" t="str">
        <f t="shared" ca="1" si="28"/>
        <v/>
      </c>
      <c r="H90" s="134" t="str">
        <f t="shared" ca="1" si="29"/>
        <v>-</v>
      </c>
      <c r="I90" s="122" t="str">
        <f t="shared" ca="1" si="30"/>
        <v/>
      </c>
      <c r="J90" s="124" t="str">
        <f t="shared" ca="1" si="31"/>
        <v/>
      </c>
      <c r="K90" s="137"/>
      <c r="L90" s="123"/>
      <c r="M90" s="123" t="str">
        <f t="shared" ca="1" si="32"/>
        <v/>
      </c>
      <c r="N90" s="91" t="str">
        <f t="shared" ca="1" si="24"/>
        <v/>
      </c>
      <c r="O90" s="99" t="str">
        <f t="shared" ca="1" si="33"/>
        <v/>
      </c>
      <c r="P90" s="113" t="str">
        <f t="shared" ca="1" si="34"/>
        <v/>
      </c>
      <c r="Q90" s="113" t="str">
        <f t="shared" ca="1" si="35"/>
        <v/>
      </c>
      <c r="R90" s="123" t="str">
        <f t="shared" ca="1" si="41"/>
        <v/>
      </c>
      <c r="S90" s="154" t="str">
        <f t="shared" ca="1" si="36"/>
        <v/>
      </c>
      <c r="T90" s="95" t="str">
        <f t="shared" ca="1" si="37"/>
        <v/>
      </c>
      <c r="U90" s="95" t="str">
        <f t="shared" ca="1" si="38"/>
        <v/>
      </c>
      <c r="V90" s="96" t="str">
        <f t="shared" ca="1" si="39"/>
        <v/>
      </c>
      <c r="W90" s="107" t="str">
        <f t="shared" ca="1" si="40"/>
        <v/>
      </c>
    </row>
    <row r="91" spans="1:23" x14ac:dyDescent="0.15">
      <c r="A91" s="87">
        <v>87</v>
      </c>
      <c r="B91" s="87" t="str">
        <f t="shared" ca="1" si="25"/>
        <v/>
      </c>
      <c r="C91" s="87" t="str">
        <f t="shared" ca="1" si="26"/>
        <v/>
      </c>
      <c r="D91" s="87" t="str">
        <f t="shared" ca="1" si="22"/>
        <v/>
      </c>
      <c r="E91" s="87" t="str">
        <f t="shared" ca="1" si="27"/>
        <v/>
      </c>
      <c r="F91" s="87">
        <f t="shared" ca="1" si="23"/>
        <v>0</v>
      </c>
      <c r="G91" s="87" t="str">
        <f t="shared" ca="1" si="28"/>
        <v/>
      </c>
      <c r="H91" s="134" t="str">
        <f t="shared" ca="1" si="29"/>
        <v>-</v>
      </c>
      <c r="I91" s="122" t="str">
        <f t="shared" ca="1" si="30"/>
        <v/>
      </c>
      <c r="J91" s="124" t="str">
        <f t="shared" ca="1" si="31"/>
        <v/>
      </c>
      <c r="K91" s="137"/>
      <c r="L91" s="123"/>
      <c r="M91" s="123" t="str">
        <f t="shared" ca="1" si="32"/>
        <v/>
      </c>
      <c r="N91" s="91" t="str">
        <f t="shared" ca="1" si="24"/>
        <v/>
      </c>
      <c r="O91" s="99" t="str">
        <f t="shared" ca="1" si="33"/>
        <v/>
      </c>
      <c r="P91" s="113" t="str">
        <f t="shared" ca="1" si="34"/>
        <v/>
      </c>
      <c r="Q91" s="113" t="str">
        <f t="shared" ca="1" si="35"/>
        <v/>
      </c>
      <c r="R91" s="123" t="str">
        <f t="shared" ca="1" si="41"/>
        <v/>
      </c>
      <c r="S91" s="154" t="str">
        <f t="shared" ca="1" si="36"/>
        <v/>
      </c>
      <c r="T91" s="95" t="str">
        <f t="shared" ca="1" si="37"/>
        <v/>
      </c>
      <c r="U91" s="95" t="str">
        <f t="shared" ca="1" si="38"/>
        <v/>
      </c>
      <c r="V91" s="96" t="str">
        <f t="shared" ca="1" si="39"/>
        <v/>
      </c>
      <c r="W91" s="107" t="str">
        <f t="shared" ca="1" si="40"/>
        <v/>
      </c>
    </row>
    <row r="92" spans="1:23" x14ac:dyDescent="0.15">
      <c r="A92" s="87">
        <v>88</v>
      </c>
      <c r="B92" s="87" t="str">
        <f t="shared" ca="1" si="25"/>
        <v/>
      </c>
      <c r="C92" s="87" t="str">
        <f t="shared" ca="1" si="26"/>
        <v/>
      </c>
      <c r="D92" s="87" t="str">
        <f t="shared" ca="1" si="22"/>
        <v/>
      </c>
      <c r="E92" s="87" t="str">
        <f t="shared" ca="1" si="27"/>
        <v/>
      </c>
      <c r="F92" s="87">
        <f t="shared" ca="1" si="23"/>
        <v>0</v>
      </c>
      <c r="G92" s="87" t="str">
        <f t="shared" ca="1" si="28"/>
        <v/>
      </c>
      <c r="H92" s="134" t="str">
        <f t="shared" ca="1" si="29"/>
        <v>-</v>
      </c>
      <c r="I92" s="122" t="str">
        <f t="shared" ca="1" si="30"/>
        <v/>
      </c>
      <c r="J92" s="124" t="str">
        <f t="shared" ca="1" si="31"/>
        <v/>
      </c>
      <c r="K92" s="137"/>
      <c r="L92" s="123"/>
      <c r="M92" s="123" t="str">
        <f t="shared" ca="1" si="32"/>
        <v/>
      </c>
      <c r="N92" s="91" t="str">
        <f t="shared" ca="1" si="24"/>
        <v/>
      </c>
      <c r="O92" s="99" t="str">
        <f t="shared" ca="1" si="33"/>
        <v/>
      </c>
      <c r="P92" s="113" t="str">
        <f t="shared" ca="1" si="34"/>
        <v/>
      </c>
      <c r="Q92" s="113" t="str">
        <f t="shared" ca="1" si="35"/>
        <v/>
      </c>
      <c r="R92" s="123" t="str">
        <f t="shared" ca="1" si="41"/>
        <v/>
      </c>
      <c r="S92" s="154" t="str">
        <f t="shared" ca="1" si="36"/>
        <v/>
      </c>
      <c r="T92" s="95" t="str">
        <f t="shared" ca="1" si="37"/>
        <v/>
      </c>
      <c r="U92" s="95" t="str">
        <f t="shared" ca="1" si="38"/>
        <v/>
      </c>
      <c r="V92" s="96" t="str">
        <f t="shared" ca="1" si="39"/>
        <v/>
      </c>
      <c r="W92" s="107" t="str">
        <f t="shared" ca="1" si="40"/>
        <v/>
      </c>
    </row>
    <row r="93" spans="1:23" x14ac:dyDescent="0.15">
      <c r="A93" s="87">
        <v>89</v>
      </c>
      <c r="B93" s="87" t="str">
        <f t="shared" ca="1" si="25"/>
        <v/>
      </c>
      <c r="C93" s="87" t="str">
        <f t="shared" ca="1" si="26"/>
        <v/>
      </c>
      <c r="D93" s="87" t="str">
        <f t="shared" ca="1" si="22"/>
        <v/>
      </c>
      <c r="E93" s="87" t="str">
        <f t="shared" ca="1" si="27"/>
        <v/>
      </c>
      <c r="F93" s="87">
        <f t="shared" ca="1" si="23"/>
        <v>0</v>
      </c>
      <c r="G93" s="87" t="str">
        <f t="shared" ca="1" si="28"/>
        <v/>
      </c>
      <c r="H93" s="134" t="str">
        <f t="shared" ca="1" si="29"/>
        <v>-</v>
      </c>
      <c r="I93" s="122" t="str">
        <f t="shared" ca="1" si="30"/>
        <v/>
      </c>
      <c r="J93" s="124" t="str">
        <f t="shared" ca="1" si="31"/>
        <v/>
      </c>
      <c r="K93" s="137"/>
      <c r="L93" s="123"/>
      <c r="M93" s="123" t="str">
        <f t="shared" ca="1" si="32"/>
        <v/>
      </c>
      <c r="N93" s="91" t="str">
        <f t="shared" ca="1" si="24"/>
        <v/>
      </c>
      <c r="O93" s="99" t="str">
        <f t="shared" ca="1" si="33"/>
        <v/>
      </c>
      <c r="P93" s="113" t="str">
        <f t="shared" ca="1" si="34"/>
        <v/>
      </c>
      <c r="Q93" s="113" t="str">
        <f t="shared" ca="1" si="35"/>
        <v/>
      </c>
      <c r="R93" s="123" t="str">
        <f t="shared" ca="1" si="41"/>
        <v/>
      </c>
      <c r="S93" s="154" t="str">
        <f t="shared" ca="1" si="36"/>
        <v/>
      </c>
      <c r="T93" s="95" t="str">
        <f t="shared" ca="1" si="37"/>
        <v/>
      </c>
      <c r="U93" s="95" t="str">
        <f t="shared" ca="1" si="38"/>
        <v/>
      </c>
      <c r="V93" s="96" t="str">
        <f t="shared" ca="1" si="39"/>
        <v/>
      </c>
      <c r="W93" s="107" t="str">
        <f t="shared" ca="1" si="40"/>
        <v/>
      </c>
    </row>
    <row r="94" spans="1:23" x14ac:dyDescent="0.15">
      <c r="A94" s="87">
        <v>90</v>
      </c>
      <c r="B94" s="87" t="str">
        <f t="shared" ca="1" si="25"/>
        <v/>
      </c>
      <c r="C94" s="87" t="str">
        <f t="shared" ca="1" si="26"/>
        <v/>
      </c>
      <c r="D94" s="87" t="str">
        <f t="shared" ca="1" si="22"/>
        <v/>
      </c>
      <c r="E94" s="87" t="str">
        <f t="shared" ca="1" si="27"/>
        <v/>
      </c>
      <c r="F94" s="87">
        <f t="shared" ca="1" si="23"/>
        <v>0</v>
      </c>
      <c r="G94" s="87" t="str">
        <f t="shared" ca="1" si="28"/>
        <v/>
      </c>
      <c r="H94" s="134" t="str">
        <f t="shared" ca="1" si="29"/>
        <v>-</v>
      </c>
      <c r="I94" s="122" t="str">
        <f t="shared" ca="1" si="30"/>
        <v/>
      </c>
      <c r="J94" s="124" t="str">
        <f t="shared" ca="1" si="31"/>
        <v/>
      </c>
      <c r="K94" s="137"/>
      <c r="L94" s="123"/>
      <c r="M94" s="123" t="str">
        <f t="shared" ca="1" si="32"/>
        <v/>
      </c>
      <c r="N94" s="91" t="str">
        <f t="shared" ca="1" si="24"/>
        <v/>
      </c>
      <c r="O94" s="99" t="str">
        <f t="shared" ca="1" si="33"/>
        <v/>
      </c>
      <c r="P94" s="113" t="str">
        <f t="shared" ca="1" si="34"/>
        <v/>
      </c>
      <c r="Q94" s="113" t="str">
        <f t="shared" ca="1" si="35"/>
        <v/>
      </c>
      <c r="R94" s="123" t="str">
        <f t="shared" ca="1" si="41"/>
        <v/>
      </c>
      <c r="S94" s="154" t="str">
        <f t="shared" ca="1" si="36"/>
        <v/>
      </c>
      <c r="T94" s="95" t="str">
        <f t="shared" ca="1" si="37"/>
        <v/>
      </c>
      <c r="U94" s="95" t="str">
        <f t="shared" ca="1" si="38"/>
        <v/>
      </c>
      <c r="V94" s="96" t="str">
        <f t="shared" ca="1" si="39"/>
        <v/>
      </c>
      <c r="W94" s="107" t="str">
        <f t="shared" ca="1" si="40"/>
        <v/>
      </c>
    </row>
    <row r="95" spans="1:23" x14ac:dyDescent="0.15">
      <c r="A95" s="87">
        <v>91</v>
      </c>
      <c r="B95" s="87" t="str">
        <f t="shared" ca="1" si="25"/>
        <v/>
      </c>
      <c r="C95" s="87" t="str">
        <f t="shared" ca="1" si="26"/>
        <v/>
      </c>
      <c r="D95" s="87" t="str">
        <f t="shared" ca="1" si="22"/>
        <v/>
      </c>
      <c r="E95" s="87" t="str">
        <f t="shared" ca="1" si="27"/>
        <v/>
      </c>
      <c r="F95" s="87">
        <f t="shared" ca="1" si="23"/>
        <v>0</v>
      </c>
      <c r="G95" s="87" t="str">
        <f t="shared" ca="1" si="28"/>
        <v/>
      </c>
      <c r="H95" s="134" t="str">
        <f t="shared" ca="1" si="29"/>
        <v>-</v>
      </c>
      <c r="I95" s="122" t="str">
        <f t="shared" ca="1" si="30"/>
        <v/>
      </c>
      <c r="J95" s="124" t="str">
        <f t="shared" ca="1" si="31"/>
        <v/>
      </c>
      <c r="K95" s="137"/>
      <c r="L95" s="123"/>
      <c r="M95" s="123" t="str">
        <f t="shared" ca="1" si="32"/>
        <v/>
      </c>
      <c r="N95" s="91" t="str">
        <f t="shared" ca="1" si="24"/>
        <v/>
      </c>
      <c r="O95" s="99" t="str">
        <f t="shared" ca="1" si="33"/>
        <v/>
      </c>
      <c r="P95" s="113" t="str">
        <f t="shared" ca="1" si="34"/>
        <v/>
      </c>
      <c r="Q95" s="113" t="str">
        <f t="shared" ca="1" si="35"/>
        <v/>
      </c>
      <c r="R95" s="123" t="str">
        <f t="shared" ca="1" si="41"/>
        <v/>
      </c>
      <c r="S95" s="154" t="str">
        <f t="shared" ca="1" si="36"/>
        <v/>
      </c>
      <c r="T95" s="95" t="str">
        <f t="shared" ca="1" si="37"/>
        <v/>
      </c>
      <c r="U95" s="95" t="str">
        <f t="shared" ca="1" si="38"/>
        <v/>
      </c>
      <c r="V95" s="96" t="str">
        <f t="shared" ca="1" si="39"/>
        <v/>
      </c>
      <c r="W95" s="107" t="str">
        <f t="shared" ca="1" si="40"/>
        <v/>
      </c>
    </row>
    <row r="96" spans="1:23" x14ac:dyDescent="0.15">
      <c r="A96" s="87">
        <v>92</v>
      </c>
      <c r="B96" s="87" t="str">
        <f t="shared" ca="1" si="25"/>
        <v/>
      </c>
      <c r="C96" s="87" t="str">
        <f t="shared" ca="1" si="26"/>
        <v/>
      </c>
      <c r="D96" s="87" t="str">
        <f t="shared" ca="1" si="22"/>
        <v/>
      </c>
      <c r="E96" s="87" t="str">
        <f t="shared" ca="1" si="27"/>
        <v/>
      </c>
      <c r="F96" s="87">
        <f t="shared" ca="1" si="23"/>
        <v>0</v>
      </c>
      <c r="G96" s="87" t="str">
        <f t="shared" ca="1" si="28"/>
        <v/>
      </c>
      <c r="H96" s="134" t="str">
        <f t="shared" ca="1" si="29"/>
        <v>-</v>
      </c>
      <c r="I96" s="122" t="str">
        <f t="shared" ca="1" si="30"/>
        <v/>
      </c>
      <c r="J96" s="124" t="str">
        <f t="shared" ca="1" si="31"/>
        <v/>
      </c>
      <c r="K96" s="137"/>
      <c r="L96" s="123"/>
      <c r="M96" s="123" t="str">
        <f t="shared" ca="1" si="32"/>
        <v/>
      </c>
      <c r="N96" s="91" t="str">
        <f t="shared" ca="1" si="24"/>
        <v/>
      </c>
      <c r="O96" s="99" t="str">
        <f t="shared" ca="1" si="33"/>
        <v/>
      </c>
      <c r="P96" s="113" t="str">
        <f t="shared" ca="1" si="34"/>
        <v/>
      </c>
      <c r="Q96" s="113" t="str">
        <f t="shared" ca="1" si="35"/>
        <v/>
      </c>
      <c r="R96" s="123" t="str">
        <f t="shared" ca="1" si="41"/>
        <v/>
      </c>
      <c r="S96" s="154" t="str">
        <f t="shared" ca="1" si="36"/>
        <v/>
      </c>
      <c r="T96" s="95" t="str">
        <f t="shared" ca="1" si="37"/>
        <v/>
      </c>
      <c r="U96" s="95" t="str">
        <f t="shared" ca="1" si="38"/>
        <v/>
      </c>
      <c r="V96" s="96" t="str">
        <f t="shared" ca="1" si="39"/>
        <v/>
      </c>
      <c r="W96" s="107" t="str">
        <f t="shared" ca="1" si="40"/>
        <v/>
      </c>
    </row>
    <row r="97" spans="1:23" x14ac:dyDescent="0.15">
      <c r="A97" s="87">
        <v>93</v>
      </c>
      <c r="B97" s="87" t="str">
        <f t="shared" ca="1" si="25"/>
        <v/>
      </c>
      <c r="C97" s="87" t="str">
        <f t="shared" ca="1" si="26"/>
        <v/>
      </c>
      <c r="D97" s="87" t="str">
        <f t="shared" ca="1" si="22"/>
        <v/>
      </c>
      <c r="E97" s="87" t="str">
        <f t="shared" ca="1" si="27"/>
        <v/>
      </c>
      <c r="F97" s="87">
        <f t="shared" ca="1" si="23"/>
        <v>0</v>
      </c>
      <c r="G97" s="87" t="str">
        <f t="shared" ca="1" si="28"/>
        <v/>
      </c>
      <c r="H97" s="134" t="str">
        <f t="shared" ca="1" si="29"/>
        <v>-</v>
      </c>
      <c r="I97" s="122" t="str">
        <f t="shared" ca="1" si="30"/>
        <v/>
      </c>
      <c r="J97" s="124" t="str">
        <f t="shared" ca="1" si="31"/>
        <v/>
      </c>
      <c r="K97" s="137"/>
      <c r="L97" s="123"/>
      <c r="M97" s="123" t="str">
        <f t="shared" ca="1" si="32"/>
        <v/>
      </c>
      <c r="N97" s="91" t="str">
        <f t="shared" ca="1" si="24"/>
        <v/>
      </c>
      <c r="O97" s="99" t="str">
        <f t="shared" ca="1" si="33"/>
        <v/>
      </c>
      <c r="P97" s="113" t="str">
        <f t="shared" ca="1" si="34"/>
        <v/>
      </c>
      <c r="Q97" s="113" t="str">
        <f t="shared" ca="1" si="35"/>
        <v/>
      </c>
      <c r="R97" s="123" t="str">
        <f t="shared" ca="1" si="41"/>
        <v/>
      </c>
      <c r="S97" s="154" t="str">
        <f t="shared" ca="1" si="36"/>
        <v/>
      </c>
      <c r="T97" s="95" t="str">
        <f t="shared" ca="1" si="37"/>
        <v/>
      </c>
      <c r="U97" s="95" t="str">
        <f t="shared" ca="1" si="38"/>
        <v/>
      </c>
      <c r="V97" s="96" t="str">
        <f t="shared" ca="1" si="39"/>
        <v/>
      </c>
      <c r="W97" s="107" t="str">
        <f t="shared" ca="1" si="40"/>
        <v/>
      </c>
    </row>
    <row r="98" spans="1:23" x14ac:dyDescent="0.15">
      <c r="A98" s="87">
        <v>94</v>
      </c>
      <c r="B98" s="87" t="str">
        <f t="shared" ca="1" si="25"/>
        <v/>
      </c>
      <c r="C98" s="87" t="str">
        <f t="shared" ca="1" si="26"/>
        <v/>
      </c>
      <c r="D98" s="87" t="str">
        <f t="shared" ca="1" si="22"/>
        <v/>
      </c>
      <c r="E98" s="87" t="str">
        <f t="shared" ca="1" si="27"/>
        <v/>
      </c>
      <c r="F98" s="87">
        <f t="shared" ca="1" si="23"/>
        <v>0</v>
      </c>
      <c r="G98" s="87" t="str">
        <f t="shared" ca="1" si="28"/>
        <v/>
      </c>
      <c r="H98" s="134" t="str">
        <f t="shared" ca="1" si="29"/>
        <v>-</v>
      </c>
      <c r="I98" s="122" t="str">
        <f t="shared" ca="1" si="30"/>
        <v/>
      </c>
      <c r="J98" s="124" t="str">
        <f t="shared" ca="1" si="31"/>
        <v/>
      </c>
      <c r="K98" s="137"/>
      <c r="L98" s="123"/>
      <c r="M98" s="123" t="str">
        <f t="shared" ca="1" si="32"/>
        <v/>
      </c>
      <c r="N98" s="91" t="str">
        <f t="shared" ca="1" si="24"/>
        <v/>
      </c>
      <c r="O98" s="99" t="str">
        <f t="shared" ca="1" si="33"/>
        <v/>
      </c>
      <c r="P98" s="113" t="str">
        <f t="shared" ca="1" si="34"/>
        <v/>
      </c>
      <c r="Q98" s="113" t="str">
        <f t="shared" ca="1" si="35"/>
        <v/>
      </c>
      <c r="R98" s="123" t="str">
        <f t="shared" ca="1" si="41"/>
        <v/>
      </c>
      <c r="S98" s="154" t="str">
        <f t="shared" ca="1" si="36"/>
        <v/>
      </c>
      <c r="T98" s="95" t="str">
        <f t="shared" ca="1" si="37"/>
        <v/>
      </c>
      <c r="U98" s="95" t="str">
        <f t="shared" ca="1" si="38"/>
        <v/>
      </c>
      <c r="V98" s="96" t="str">
        <f t="shared" ca="1" si="39"/>
        <v/>
      </c>
      <c r="W98" s="107" t="str">
        <f t="shared" ca="1" si="40"/>
        <v/>
      </c>
    </row>
    <row r="99" spans="1:23" x14ac:dyDescent="0.15">
      <c r="A99" s="87">
        <v>95</v>
      </c>
      <c r="B99" s="87" t="str">
        <f t="shared" ca="1" si="25"/>
        <v/>
      </c>
      <c r="C99" s="87" t="str">
        <f t="shared" ca="1" si="26"/>
        <v/>
      </c>
      <c r="D99" s="87" t="str">
        <f t="shared" ca="1" si="22"/>
        <v/>
      </c>
      <c r="E99" s="87" t="str">
        <f t="shared" ca="1" si="27"/>
        <v/>
      </c>
      <c r="F99" s="87">
        <f t="shared" ca="1" si="23"/>
        <v>0</v>
      </c>
      <c r="G99" s="87" t="str">
        <f t="shared" ca="1" si="28"/>
        <v/>
      </c>
      <c r="H99" s="134" t="str">
        <f t="shared" ca="1" si="29"/>
        <v>-</v>
      </c>
      <c r="I99" s="122" t="str">
        <f t="shared" ca="1" si="30"/>
        <v/>
      </c>
      <c r="J99" s="124" t="str">
        <f t="shared" ca="1" si="31"/>
        <v/>
      </c>
      <c r="K99" s="137"/>
      <c r="L99" s="123"/>
      <c r="M99" s="123" t="str">
        <f t="shared" ca="1" si="32"/>
        <v/>
      </c>
      <c r="N99" s="91" t="str">
        <f t="shared" ca="1" si="24"/>
        <v/>
      </c>
      <c r="O99" s="99" t="str">
        <f t="shared" ca="1" si="33"/>
        <v/>
      </c>
      <c r="P99" s="113" t="str">
        <f t="shared" ca="1" si="34"/>
        <v/>
      </c>
      <c r="Q99" s="113" t="str">
        <f t="shared" ca="1" si="35"/>
        <v/>
      </c>
      <c r="R99" s="123" t="str">
        <f t="shared" ca="1" si="41"/>
        <v/>
      </c>
      <c r="S99" s="154" t="str">
        <f t="shared" ca="1" si="36"/>
        <v/>
      </c>
      <c r="T99" s="95" t="str">
        <f t="shared" ca="1" si="37"/>
        <v/>
      </c>
      <c r="U99" s="95" t="str">
        <f t="shared" ca="1" si="38"/>
        <v/>
      </c>
      <c r="V99" s="96" t="str">
        <f t="shared" ca="1" si="39"/>
        <v/>
      </c>
      <c r="W99" s="107" t="str">
        <f t="shared" ca="1" si="40"/>
        <v/>
      </c>
    </row>
    <row r="100" spans="1:23" x14ac:dyDescent="0.15">
      <c r="A100" s="87">
        <v>96</v>
      </c>
      <c r="B100" s="87" t="str">
        <f t="shared" ca="1" si="25"/>
        <v/>
      </c>
      <c r="C100" s="87" t="str">
        <f t="shared" ca="1" si="26"/>
        <v/>
      </c>
      <c r="D100" s="87" t="str">
        <f t="shared" ca="1" si="22"/>
        <v/>
      </c>
      <c r="E100" s="87" t="str">
        <f t="shared" ca="1" si="27"/>
        <v/>
      </c>
      <c r="F100" s="87">
        <f t="shared" ca="1" si="23"/>
        <v>0</v>
      </c>
      <c r="G100" s="87" t="str">
        <f t="shared" ca="1" si="28"/>
        <v/>
      </c>
      <c r="H100" s="134" t="str">
        <f t="shared" ca="1" si="29"/>
        <v>-</v>
      </c>
      <c r="I100" s="122" t="str">
        <f t="shared" ca="1" si="30"/>
        <v/>
      </c>
      <c r="J100" s="124" t="str">
        <f t="shared" ca="1" si="31"/>
        <v/>
      </c>
      <c r="K100" s="137"/>
      <c r="L100" s="123"/>
      <c r="M100" s="123" t="str">
        <f t="shared" ca="1" si="32"/>
        <v/>
      </c>
      <c r="N100" s="91" t="str">
        <f t="shared" ca="1" si="24"/>
        <v/>
      </c>
      <c r="O100" s="99" t="str">
        <f t="shared" ca="1" si="33"/>
        <v/>
      </c>
      <c r="P100" s="113" t="str">
        <f t="shared" ca="1" si="34"/>
        <v/>
      </c>
      <c r="Q100" s="113" t="str">
        <f t="shared" ca="1" si="35"/>
        <v/>
      </c>
      <c r="R100" s="123" t="str">
        <f t="shared" ca="1" si="41"/>
        <v/>
      </c>
      <c r="S100" s="154" t="str">
        <f t="shared" ca="1" si="36"/>
        <v/>
      </c>
      <c r="T100" s="95" t="str">
        <f t="shared" ca="1" si="37"/>
        <v/>
      </c>
      <c r="U100" s="95" t="str">
        <f t="shared" ca="1" si="38"/>
        <v/>
      </c>
      <c r="V100" s="96" t="str">
        <f t="shared" ca="1" si="39"/>
        <v/>
      </c>
      <c r="W100" s="107" t="str">
        <f t="shared" ca="1" si="40"/>
        <v/>
      </c>
    </row>
    <row r="101" spans="1:23" x14ac:dyDescent="0.15">
      <c r="A101" s="87">
        <v>97</v>
      </c>
      <c r="B101" s="87" t="str">
        <f t="shared" ca="1" si="25"/>
        <v/>
      </c>
      <c r="C101" s="87" t="str">
        <f t="shared" ca="1" si="26"/>
        <v/>
      </c>
      <c r="D101" s="87" t="str">
        <f t="shared" ca="1" si="22"/>
        <v/>
      </c>
      <c r="E101" s="87" t="str">
        <f t="shared" ca="1" si="27"/>
        <v/>
      </c>
      <c r="F101" s="87">
        <f t="shared" ca="1" si="23"/>
        <v>0</v>
      </c>
      <c r="G101" s="87" t="str">
        <f t="shared" ca="1" si="28"/>
        <v/>
      </c>
      <c r="H101" s="134" t="str">
        <f t="shared" ca="1" si="29"/>
        <v>-</v>
      </c>
      <c r="I101" s="122" t="str">
        <f t="shared" ca="1" si="30"/>
        <v/>
      </c>
      <c r="J101" s="124" t="str">
        <f t="shared" ca="1" si="31"/>
        <v/>
      </c>
      <c r="K101" s="137"/>
      <c r="L101" s="123"/>
      <c r="M101" s="123" t="str">
        <f t="shared" ca="1" si="32"/>
        <v/>
      </c>
      <c r="N101" s="91" t="str">
        <f t="shared" ca="1" si="24"/>
        <v/>
      </c>
      <c r="O101" s="99" t="str">
        <f t="shared" ca="1" si="33"/>
        <v/>
      </c>
      <c r="P101" s="113" t="str">
        <f t="shared" ca="1" si="34"/>
        <v/>
      </c>
      <c r="Q101" s="113" t="str">
        <f t="shared" ca="1" si="35"/>
        <v/>
      </c>
      <c r="R101" s="123" t="str">
        <f t="shared" ca="1" si="41"/>
        <v/>
      </c>
      <c r="S101" s="154" t="str">
        <f t="shared" ca="1" si="36"/>
        <v/>
      </c>
      <c r="T101" s="95" t="str">
        <f t="shared" ca="1" si="37"/>
        <v/>
      </c>
      <c r="U101" s="95" t="str">
        <f t="shared" ca="1" si="38"/>
        <v/>
      </c>
      <c r="V101" s="96" t="str">
        <f t="shared" ca="1" si="39"/>
        <v/>
      </c>
      <c r="W101" s="107" t="str">
        <f t="shared" ca="1" si="40"/>
        <v/>
      </c>
    </row>
    <row r="102" spans="1:23" x14ac:dyDescent="0.15">
      <c r="A102" s="87">
        <v>98</v>
      </c>
      <c r="B102" s="87" t="str">
        <f t="shared" ca="1" si="25"/>
        <v/>
      </c>
      <c r="C102" s="87" t="str">
        <f t="shared" ca="1" si="26"/>
        <v/>
      </c>
      <c r="D102" s="87" t="str">
        <f t="shared" ca="1" si="22"/>
        <v/>
      </c>
      <c r="E102" s="87" t="str">
        <f t="shared" ca="1" si="27"/>
        <v/>
      </c>
      <c r="F102" s="87">
        <f t="shared" ca="1" si="23"/>
        <v>0</v>
      </c>
      <c r="G102" s="87" t="str">
        <f t="shared" ca="1" si="28"/>
        <v/>
      </c>
      <c r="H102" s="134" t="str">
        <f t="shared" ca="1" si="29"/>
        <v>-</v>
      </c>
      <c r="I102" s="122" t="str">
        <f t="shared" ca="1" si="30"/>
        <v/>
      </c>
      <c r="J102" s="124" t="str">
        <f t="shared" ca="1" si="31"/>
        <v/>
      </c>
      <c r="K102" s="137"/>
      <c r="L102" s="123"/>
      <c r="M102" s="123" t="str">
        <f t="shared" ca="1" si="32"/>
        <v/>
      </c>
      <c r="N102" s="91" t="str">
        <f t="shared" ca="1" si="24"/>
        <v/>
      </c>
      <c r="O102" s="99" t="str">
        <f t="shared" ca="1" si="33"/>
        <v/>
      </c>
      <c r="P102" s="113" t="str">
        <f t="shared" ca="1" si="34"/>
        <v/>
      </c>
      <c r="Q102" s="113" t="str">
        <f t="shared" ca="1" si="35"/>
        <v/>
      </c>
      <c r="R102" s="123" t="str">
        <f t="shared" ca="1" si="41"/>
        <v/>
      </c>
      <c r="S102" s="154" t="str">
        <f t="shared" ca="1" si="36"/>
        <v/>
      </c>
      <c r="T102" s="95" t="str">
        <f t="shared" ca="1" si="37"/>
        <v/>
      </c>
      <c r="U102" s="95" t="str">
        <f t="shared" ca="1" si="38"/>
        <v/>
      </c>
      <c r="V102" s="96" t="str">
        <f t="shared" ca="1" si="39"/>
        <v/>
      </c>
      <c r="W102" s="107" t="str">
        <f t="shared" ca="1" si="40"/>
        <v/>
      </c>
    </row>
    <row r="103" spans="1:23" x14ac:dyDescent="0.15">
      <c r="A103" s="87">
        <v>99</v>
      </c>
      <c r="B103" s="87" t="str">
        <f t="shared" ca="1" si="25"/>
        <v/>
      </c>
      <c r="C103" s="87" t="str">
        <f t="shared" ca="1" si="26"/>
        <v/>
      </c>
      <c r="D103" s="87" t="str">
        <f t="shared" ca="1" si="22"/>
        <v/>
      </c>
      <c r="E103" s="87" t="str">
        <f t="shared" ca="1" si="27"/>
        <v/>
      </c>
      <c r="F103" s="87">
        <f t="shared" ca="1" si="23"/>
        <v>0</v>
      </c>
      <c r="G103" s="87" t="str">
        <f t="shared" ca="1" si="28"/>
        <v/>
      </c>
      <c r="H103" s="134" t="str">
        <f t="shared" ca="1" si="29"/>
        <v>-</v>
      </c>
      <c r="I103" s="122" t="str">
        <f t="shared" ca="1" si="30"/>
        <v/>
      </c>
      <c r="J103" s="124" t="str">
        <f t="shared" ca="1" si="31"/>
        <v/>
      </c>
      <c r="K103" s="137"/>
      <c r="L103" s="123"/>
      <c r="M103" s="123" t="str">
        <f t="shared" ca="1" si="32"/>
        <v/>
      </c>
      <c r="N103" s="91" t="str">
        <f t="shared" ca="1" si="24"/>
        <v/>
      </c>
      <c r="O103" s="99" t="str">
        <f t="shared" ca="1" si="33"/>
        <v/>
      </c>
      <c r="P103" s="113" t="str">
        <f t="shared" ca="1" si="34"/>
        <v/>
      </c>
      <c r="Q103" s="113" t="str">
        <f t="shared" ca="1" si="35"/>
        <v/>
      </c>
      <c r="R103" s="123" t="str">
        <f t="shared" ca="1" si="41"/>
        <v/>
      </c>
      <c r="S103" s="154" t="str">
        <f t="shared" ca="1" si="36"/>
        <v/>
      </c>
      <c r="T103" s="95" t="str">
        <f t="shared" ca="1" si="37"/>
        <v/>
      </c>
      <c r="U103" s="95" t="str">
        <f t="shared" ca="1" si="38"/>
        <v/>
      </c>
      <c r="V103" s="96" t="str">
        <f t="shared" ca="1" si="39"/>
        <v/>
      </c>
      <c r="W103" s="107" t="str">
        <f t="shared" ca="1" si="40"/>
        <v/>
      </c>
    </row>
    <row r="104" spans="1:23" x14ac:dyDescent="0.15">
      <c r="A104" s="87">
        <v>100</v>
      </c>
      <c r="B104" s="87" t="str">
        <f t="shared" ca="1" si="25"/>
        <v/>
      </c>
      <c r="C104" s="87" t="str">
        <f t="shared" ca="1" si="26"/>
        <v/>
      </c>
      <c r="D104" s="87" t="str">
        <f t="shared" ca="1" si="22"/>
        <v/>
      </c>
      <c r="E104" s="87" t="str">
        <f t="shared" ca="1" si="27"/>
        <v/>
      </c>
      <c r="F104" s="87">
        <f t="shared" ca="1" si="23"/>
        <v>0</v>
      </c>
      <c r="G104" s="87" t="str">
        <f t="shared" ca="1" si="28"/>
        <v/>
      </c>
      <c r="H104" s="134" t="str">
        <f t="shared" ca="1" si="29"/>
        <v>-</v>
      </c>
      <c r="I104" s="122" t="str">
        <f t="shared" ca="1" si="30"/>
        <v/>
      </c>
      <c r="J104" s="124" t="str">
        <f t="shared" ca="1" si="31"/>
        <v/>
      </c>
      <c r="K104" s="137"/>
      <c r="L104" s="123"/>
      <c r="M104" s="123" t="str">
        <f t="shared" ca="1" si="32"/>
        <v/>
      </c>
      <c r="N104" s="91" t="str">
        <f t="shared" ca="1" si="24"/>
        <v/>
      </c>
      <c r="O104" s="99" t="str">
        <f t="shared" ca="1" si="33"/>
        <v/>
      </c>
      <c r="P104" s="113" t="str">
        <f t="shared" ca="1" si="34"/>
        <v/>
      </c>
      <c r="Q104" s="113" t="str">
        <f t="shared" ca="1" si="35"/>
        <v/>
      </c>
      <c r="R104" s="123" t="str">
        <f t="shared" ca="1" si="41"/>
        <v/>
      </c>
      <c r="S104" s="154" t="str">
        <f t="shared" ca="1" si="36"/>
        <v/>
      </c>
      <c r="T104" s="95" t="str">
        <f t="shared" ca="1" si="37"/>
        <v/>
      </c>
      <c r="U104" s="95" t="str">
        <f t="shared" ca="1" si="38"/>
        <v/>
      </c>
      <c r="V104" s="96" t="str">
        <f t="shared" ca="1" si="39"/>
        <v/>
      </c>
      <c r="W104" s="107" t="str">
        <f t="shared" ca="1" si="40"/>
        <v/>
      </c>
    </row>
    <row r="105" spans="1:23" x14ac:dyDescent="0.15">
      <c r="I105" s="127"/>
      <c r="J105" s="127"/>
      <c r="K105" s="127"/>
    </row>
  </sheetData>
  <sheetProtection password="CC71" sheet="1" objects="1" scenarios="1"/>
  <mergeCells count="8">
    <mergeCell ref="W2:W3"/>
    <mergeCell ref="A2:G2"/>
    <mergeCell ref="S2:S3"/>
    <mergeCell ref="T2:T3"/>
    <mergeCell ref="U2:U3"/>
    <mergeCell ref="V2:V3"/>
    <mergeCell ref="I2:O2"/>
    <mergeCell ref="P2:R2"/>
  </mergeCells>
  <phoneticPr fontId="2"/>
  <conditionalFormatting sqref="W5:W104">
    <cfRule type="expression" dxfId="431" priority="1">
      <formula>$W5="要修正！"</formula>
    </cfRule>
  </conditionalFormatting>
  <pageMargins left="0.7" right="0.7" top="0.75" bottom="0.75" header="0.3" footer="0.3"/>
  <pageSetup paperSize="9" scale="7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Y87"/>
  <sheetViews>
    <sheetView view="pageBreakPreview" zoomScale="90" zoomScaleNormal="100" zoomScaleSheetLayoutView="90" workbookViewId="0">
      <selection activeCell="A2" sqref="A2"/>
    </sheetView>
  </sheetViews>
  <sheetFormatPr defaultRowHeight="22.5" customHeight="1" x14ac:dyDescent="0.15"/>
  <cols>
    <col min="1" max="17" width="14.625" style="21" customWidth="1"/>
    <col min="18" max="18" width="23.25" style="46" customWidth="1"/>
    <col min="19" max="19" width="23.5" style="21" bestFit="1" customWidth="1"/>
    <col min="20" max="20" width="18.875" style="21" bestFit="1" customWidth="1"/>
    <col min="21" max="21" width="11.125" style="21" bestFit="1" customWidth="1"/>
    <col min="22" max="16384" width="9" style="21"/>
  </cols>
  <sheetData>
    <row r="1" spans="1:21" s="18" customFormat="1" ht="22.5" customHeight="1" x14ac:dyDescent="0.15">
      <c r="A1" s="305" t="s">
        <v>243</v>
      </c>
      <c r="B1" s="305"/>
      <c r="C1" s="305"/>
      <c r="D1" s="305"/>
      <c r="E1" s="305"/>
      <c r="F1" s="305"/>
      <c r="G1" s="305"/>
      <c r="H1" s="305"/>
      <c r="I1" s="305"/>
      <c r="J1" s="305"/>
      <c r="K1" s="305"/>
      <c r="L1" s="305"/>
      <c r="M1" s="305"/>
      <c r="N1" s="187" t="s">
        <v>210</v>
      </c>
      <c r="O1" s="201"/>
      <c r="P1" s="188" t="s">
        <v>209</v>
      </c>
      <c r="Q1" s="202"/>
      <c r="R1" s="186" t="s">
        <v>93</v>
      </c>
      <c r="S1" s="130" t="s">
        <v>208</v>
      </c>
      <c r="T1" s="125"/>
    </row>
    <row r="2" spans="1:21" s="19" customFormat="1" ht="17.25" x14ac:dyDescent="0.15">
      <c r="A2" s="169" t="s">
        <v>228</v>
      </c>
      <c r="B2" s="169"/>
      <c r="C2" s="169"/>
      <c r="D2" s="169"/>
      <c r="E2" s="169"/>
      <c r="F2" s="169"/>
      <c r="G2" s="169" t="s">
        <v>232</v>
      </c>
      <c r="H2" s="169"/>
      <c r="I2" s="169"/>
      <c r="J2" s="169"/>
      <c r="K2" s="169"/>
      <c r="L2" s="119"/>
      <c r="M2" s="120"/>
      <c r="N2" s="119"/>
      <c r="O2" s="170"/>
      <c r="P2" s="121"/>
      <c r="Q2" s="121"/>
      <c r="R2" s="43"/>
      <c r="S2" s="103" t="s">
        <v>230</v>
      </c>
      <c r="T2" s="126"/>
      <c r="U2" s="18"/>
    </row>
    <row r="3" spans="1:21" s="19" customFormat="1" ht="22.5" customHeight="1" x14ac:dyDescent="0.15">
      <c r="A3" s="171" t="s">
        <v>59</v>
      </c>
      <c r="B3" s="296"/>
      <c r="C3" s="297"/>
      <c r="D3" s="297"/>
      <c r="E3" s="298"/>
      <c r="F3" s="172"/>
      <c r="G3" s="306" t="s">
        <v>1</v>
      </c>
      <c r="H3" s="308" t="s">
        <v>234</v>
      </c>
      <c r="I3" s="309"/>
      <c r="J3" s="306" t="s">
        <v>2</v>
      </c>
      <c r="K3" s="306" t="s">
        <v>204</v>
      </c>
      <c r="L3" s="310" t="s">
        <v>205</v>
      </c>
      <c r="M3" s="169"/>
      <c r="N3" s="295" t="s">
        <v>203</v>
      </c>
      <c r="O3" s="295"/>
      <c r="P3" s="295"/>
      <c r="Q3" s="169"/>
      <c r="R3" s="44" t="str">
        <f>IF(COUNTIF(R5:U87,"NG"),"要修正！","クリア ! ")</f>
        <v xml:space="preserve">クリア ! </v>
      </c>
      <c r="S3" s="19" t="s">
        <v>189</v>
      </c>
      <c r="U3" s="18"/>
    </row>
    <row r="4" spans="1:21" s="19" customFormat="1" ht="22.5" customHeight="1" x14ac:dyDescent="0.15">
      <c r="A4" s="171" t="s">
        <v>58</v>
      </c>
      <c r="B4" s="296"/>
      <c r="C4" s="297"/>
      <c r="D4" s="297"/>
      <c r="E4" s="298"/>
      <c r="F4" s="172"/>
      <c r="G4" s="307"/>
      <c r="H4" s="200" t="s">
        <v>241</v>
      </c>
      <c r="I4" s="200" t="s">
        <v>242</v>
      </c>
      <c r="J4" s="307"/>
      <c r="K4" s="307"/>
      <c r="L4" s="311"/>
      <c r="M4" s="174"/>
      <c r="N4" s="189" t="s">
        <v>200</v>
      </c>
      <c r="O4" s="190" t="s">
        <v>201</v>
      </c>
      <c r="P4" s="190" t="s">
        <v>204</v>
      </c>
      <c r="Q4" s="169"/>
      <c r="R4" s="299" t="str">
        <f>IF(R3="要修正！","※「クリア！」になるようNG箇所を修正してください。","")</f>
        <v/>
      </c>
    </row>
    <row r="5" spans="1:21" s="19" customFormat="1" ht="22.5" customHeight="1" x14ac:dyDescent="0.15">
      <c r="A5" s="171" t="s">
        <v>60</v>
      </c>
      <c r="B5" s="301"/>
      <c r="C5" s="297"/>
      <c r="D5" s="297"/>
      <c r="E5" s="298"/>
      <c r="F5" s="172"/>
      <c r="G5" s="175" t="s">
        <v>158</v>
      </c>
      <c r="H5" s="176"/>
      <c r="I5" s="176"/>
      <c r="J5" s="177">
        <f>H5-I5</f>
        <v>0</v>
      </c>
      <c r="K5" s="178" t="str">
        <f>IFERROR(J5/H5*100,"")</f>
        <v/>
      </c>
      <c r="L5" s="179"/>
      <c r="M5" s="174"/>
      <c r="N5" s="191"/>
      <c r="O5" s="192">
        <f>H5-N5</f>
        <v>0</v>
      </c>
      <c r="P5" s="193"/>
      <c r="Q5" s="169"/>
      <c r="R5" s="300"/>
    </row>
    <row r="6" spans="1:21" s="19" customFormat="1" ht="22.5" customHeight="1" x14ac:dyDescent="0.15">
      <c r="A6" s="171" t="s">
        <v>61</v>
      </c>
      <c r="B6" s="296"/>
      <c r="C6" s="297"/>
      <c r="D6" s="297"/>
      <c r="E6" s="298"/>
      <c r="F6" s="172"/>
      <c r="G6" s="175" t="s">
        <v>3</v>
      </c>
      <c r="H6" s="176"/>
      <c r="I6" s="176"/>
      <c r="J6" s="177">
        <f t="shared" ref="J6:J8" si="0">H6-I6</f>
        <v>0</v>
      </c>
      <c r="K6" s="178" t="str">
        <f>IFERROR(J6/H6*100,"")</f>
        <v/>
      </c>
      <c r="L6" s="179"/>
      <c r="M6" s="174"/>
      <c r="N6" s="191"/>
      <c r="O6" s="192">
        <f>H6-N6</f>
        <v>0</v>
      </c>
      <c r="P6" s="193"/>
      <c r="Q6" s="169"/>
      <c r="R6" s="45" t="s">
        <v>191</v>
      </c>
      <c r="S6" s="109" t="s">
        <v>199</v>
      </c>
    </row>
    <row r="7" spans="1:21" s="19" customFormat="1" ht="22.5" customHeight="1" x14ac:dyDescent="0.15">
      <c r="A7" s="180"/>
      <c r="B7" s="181"/>
      <c r="C7" s="182"/>
      <c r="D7" s="182"/>
      <c r="E7" s="182"/>
      <c r="F7" s="182"/>
      <c r="G7" s="175" t="s">
        <v>211</v>
      </c>
      <c r="H7" s="176"/>
      <c r="I7" s="176"/>
      <c r="J7" s="177">
        <f t="shared" si="0"/>
        <v>0</v>
      </c>
      <c r="K7" s="178" t="str">
        <f>IFERROR(J7/H7*100,"")</f>
        <v/>
      </c>
      <c r="L7" s="179"/>
      <c r="M7" s="174"/>
      <c r="N7" s="191"/>
      <c r="O7" s="192">
        <f>H7-N7</f>
        <v>0</v>
      </c>
      <c r="P7" s="193"/>
      <c r="Q7" s="169"/>
      <c r="R7" s="45"/>
      <c r="S7" s="109"/>
    </row>
    <row r="8" spans="1:21" s="19" customFormat="1" ht="22.5" customHeight="1" x14ac:dyDescent="0.15">
      <c r="A8" s="180"/>
      <c r="B8" s="181"/>
      <c r="C8" s="182"/>
      <c r="D8" s="182"/>
      <c r="E8" s="182"/>
      <c r="F8" s="182"/>
      <c r="G8" s="175" t="s">
        <v>212</v>
      </c>
      <c r="H8" s="176"/>
      <c r="I8" s="176"/>
      <c r="J8" s="177">
        <f t="shared" si="0"/>
        <v>0</v>
      </c>
      <c r="K8" s="178" t="str">
        <f>IFERROR(J8/H8*100,"")</f>
        <v/>
      </c>
      <c r="L8" s="179"/>
      <c r="M8" s="174"/>
      <c r="N8" s="191"/>
      <c r="O8" s="192">
        <f>H8-N8</f>
        <v>0</v>
      </c>
      <c r="P8" s="193"/>
      <c r="Q8" s="169"/>
      <c r="R8" s="45"/>
      <c r="S8" s="109"/>
    </row>
    <row r="9" spans="1:21" s="19" customFormat="1" ht="22.5" customHeight="1" x14ac:dyDescent="0.15">
      <c r="A9" s="169"/>
      <c r="B9" s="169"/>
      <c r="C9" s="169"/>
      <c r="D9" s="169"/>
      <c r="E9" s="183"/>
      <c r="F9" s="183"/>
      <c r="G9" s="175" t="s">
        <v>36</v>
      </c>
      <c r="H9" s="177">
        <f>H5+H6*0.939+H7*1.299+H8*1.56</f>
        <v>0</v>
      </c>
      <c r="I9" s="177">
        <f>I5+I6*0.939+I7*1.299+I8*1.56</f>
        <v>0</v>
      </c>
      <c r="J9" s="177">
        <f>J5+J6*0.939+J7*1.299+J8*1.56</f>
        <v>0</v>
      </c>
      <c r="K9" s="178" t="str">
        <f>IFERROR(J9/H9*100,"")</f>
        <v/>
      </c>
      <c r="L9" s="173" t="str">
        <f>IF((K9=""),"",IF(K9&gt;=5,"OK","NG"))</f>
        <v/>
      </c>
      <c r="M9" s="174"/>
      <c r="N9" s="194">
        <f>N5+N6*0.939+N7*1.299+N8*1.56</f>
        <v>0</v>
      </c>
      <c r="O9" s="188">
        <f>O5+O6*0.939+O7*1.299+O8*1.56</f>
        <v>0</v>
      </c>
      <c r="P9" s="188" t="str">
        <f>IFERROR(O9/H9*100,"")</f>
        <v/>
      </c>
      <c r="Q9" s="169"/>
      <c r="R9" s="112" t="str">
        <f>IF((L9&lt;&gt;"NG"),"OK","NG")</f>
        <v>OK</v>
      </c>
      <c r="S9" s="110" t="str">
        <f>IF(AND((O1="○"),(K9&lt;10)),"NG","OK")</f>
        <v>OK</v>
      </c>
    </row>
    <row r="10" spans="1:21" ht="22.5" customHeight="1" x14ac:dyDescent="0.15">
      <c r="A10" s="184" t="s">
        <v>235</v>
      </c>
      <c r="B10" s="184"/>
      <c r="C10" s="184"/>
      <c r="D10" s="184"/>
      <c r="E10" s="184"/>
      <c r="F10" s="184"/>
      <c r="G10" s="184"/>
      <c r="H10" s="184"/>
      <c r="I10" s="184"/>
      <c r="J10" s="184"/>
      <c r="K10" s="184"/>
      <c r="L10" s="184"/>
      <c r="M10" s="184"/>
      <c r="N10" s="185"/>
      <c r="O10" s="184"/>
      <c r="P10" s="18"/>
      <c r="Q10" s="18"/>
    </row>
    <row r="11" spans="1:21" s="48" customFormat="1" ht="17.25" x14ac:dyDescent="0.15">
      <c r="A11" s="22" t="s">
        <v>38</v>
      </c>
      <c r="B11" s="257" t="s">
        <v>21</v>
      </c>
      <c r="C11" s="258"/>
      <c r="D11" s="22" t="s">
        <v>22</v>
      </c>
      <c r="E11" s="22" t="s">
        <v>231</v>
      </c>
      <c r="F11" s="22" t="s">
        <v>215</v>
      </c>
      <c r="G11" s="211" t="s">
        <v>88</v>
      </c>
      <c r="H11" s="211" t="s">
        <v>89</v>
      </c>
      <c r="I11" s="206" t="s">
        <v>67</v>
      </c>
      <c r="J11" s="206" t="s">
        <v>148</v>
      </c>
      <c r="K11" s="206" t="s">
        <v>116</v>
      </c>
      <c r="L11" s="302" t="s">
        <v>128</v>
      </c>
      <c r="M11" s="303"/>
      <c r="N11" s="304"/>
      <c r="O11" s="47"/>
      <c r="P11" s="128"/>
      <c r="Q11" s="129"/>
      <c r="R11" s="23" t="s">
        <v>190</v>
      </c>
      <c r="S11" s="47" t="s">
        <v>193</v>
      </c>
      <c r="U11" s="21"/>
    </row>
    <row r="12" spans="1:21" ht="22.5" customHeight="1" x14ac:dyDescent="0.15">
      <c r="A12" s="203"/>
      <c r="B12" s="293"/>
      <c r="C12" s="294"/>
      <c r="D12" s="12"/>
      <c r="E12" s="214"/>
      <c r="F12" s="13"/>
      <c r="G12" s="14"/>
      <c r="H12" s="14"/>
      <c r="I12" s="15"/>
      <c r="J12" s="15"/>
      <c r="K12" s="15"/>
      <c r="L12" s="241"/>
      <c r="M12" s="243"/>
      <c r="N12" s="242"/>
      <c r="O12" s="47"/>
      <c r="P12" s="18"/>
      <c r="Q12" s="18"/>
      <c r="R12" s="205" t="str">
        <f>IFERROR(INDEX(E12:E19,MATCH(MAX(D12:D19),D12:D19,0)),"")</f>
        <v/>
      </c>
      <c r="S12" s="102" t="str">
        <f t="shared" ref="S12:S19" si="1">IF(OR(D12=0,D12=""),"OK",(IF(OR(G12=""),"NG","OK")))</f>
        <v>OK</v>
      </c>
      <c r="U12" s="21" t="s">
        <v>216</v>
      </c>
    </row>
    <row r="13" spans="1:21" ht="22.5" customHeight="1" x14ac:dyDescent="0.15">
      <c r="A13" s="203"/>
      <c r="B13" s="293"/>
      <c r="C13" s="294"/>
      <c r="D13" s="12"/>
      <c r="E13" s="214"/>
      <c r="F13" s="13"/>
      <c r="G13" s="14"/>
      <c r="H13" s="14"/>
      <c r="I13" s="15"/>
      <c r="J13" s="15"/>
      <c r="K13" s="15"/>
      <c r="L13" s="241"/>
      <c r="M13" s="243"/>
      <c r="N13" s="242"/>
      <c r="O13" s="47"/>
      <c r="P13" s="18"/>
      <c r="Q13" s="18"/>
      <c r="R13" s="101"/>
      <c r="S13" s="102" t="str">
        <f>IF(OR(D13=0,D13=""),"OK",(IF(OR(G13=""),"NG","OK")))</f>
        <v>OK</v>
      </c>
      <c r="U13" s="21" t="s">
        <v>218</v>
      </c>
    </row>
    <row r="14" spans="1:21" ht="22.5" customHeight="1" x14ac:dyDescent="0.15">
      <c r="A14" s="203"/>
      <c r="B14" s="293"/>
      <c r="C14" s="294"/>
      <c r="D14" s="12"/>
      <c r="E14" s="214"/>
      <c r="F14" s="13"/>
      <c r="G14" s="14"/>
      <c r="H14" s="14"/>
      <c r="I14" s="15"/>
      <c r="J14" s="15"/>
      <c r="K14" s="15"/>
      <c r="L14" s="241"/>
      <c r="M14" s="243"/>
      <c r="N14" s="242"/>
      <c r="O14" s="47"/>
      <c r="P14" s="18"/>
      <c r="Q14" s="18"/>
      <c r="R14" s="101"/>
      <c r="S14" s="102" t="str">
        <f>IF(OR(D14=0,D14=""),"OK",(IF(OR(G14=""),"NG","OK")))</f>
        <v>OK</v>
      </c>
      <c r="U14" s="21" t="s">
        <v>217</v>
      </c>
    </row>
    <row r="15" spans="1:21" ht="22.5" customHeight="1" x14ac:dyDescent="0.15">
      <c r="A15" s="203"/>
      <c r="B15" s="293"/>
      <c r="C15" s="294"/>
      <c r="D15" s="12"/>
      <c r="E15" s="214"/>
      <c r="F15" s="13"/>
      <c r="G15" s="14"/>
      <c r="H15" s="14"/>
      <c r="I15" s="15"/>
      <c r="J15" s="15"/>
      <c r="K15" s="15"/>
      <c r="L15" s="241"/>
      <c r="M15" s="243"/>
      <c r="N15" s="242"/>
      <c r="O15" s="47"/>
      <c r="P15" s="18"/>
      <c r="Q15" s="18"/>
      <c r="R15" s="101"/>
      <c r="S15" s="102" t="str">
        <f t="shared" si="1"/>
        <v>OK</v>
      </c>
      <c r="U15" s="138" t="s">
        <v>219</v>
      </c>
    </row>
    <row r="16" spans="1:21" ht="22.5" customHeight="1" x14ac:dyDescent="0.15">
      <c r="A16" s="203"/>
      <c r="B16" s="293"/>
      <c r="C16" s="294"/>
      <c r="D16" s="12"/>
      <c r="E16" s="214"/>
      <c r="F16" s="13"/>
      <c r="G16" s="14"/>
      <c r="H16" s="14"/>
      <c r="I16" s="15"/>
      <c r="J16" s="15"/>
      <c r="K16" s="15"/>
      <c r="L16" s="241"/>
      <c r="M16" s="243"/>
      <c r="N16" s="242"/>
      <c r="O16" s="47"/>
      <c r="P16" s="18"/>
      <c r="Q16" s="18"/>
      <c r="R16" s="101"/>
      <c r="S16" s="102" t="str">
        <f t="shared" si="1"/>
        <v>OK</v>
      </c>
    </row>
    <row r="17" spans="1:21" ht="22.5" customHeight="1" x14ac:dyDescent="0.15">
      <c r="A17" s="203"/>
      <c r="B17" s="293"/>
      <c r="C17" s="294"/>
      <c r="D17" s="12"/>
      <c r="E17" s="214"/>
      <c r="F17" s="13"/>
      <c r="G17" s="14"/>
      <c r="H17" s="14"/>
      <c r="I17" s="15"/>
      <c r="J17" s="15"/>
      <c r="K17" s="15"/>
      <c r="L17" s="241"/>
      <c r="M17" s="243"/>
      <c r="N17" s="242"/>
      <c r="O17" s="47"/>
      <c r="P17" s="18"/>
      <c r="Q17" s="18"/>
      <c r="R17" s="101"/>
      <c r="S17" s="102" t="str">
        <f t="shared" si="1"/>
        <v>OK</v>
      </c>
    </row>
    <row r="18" spans="1:21" ht="22.5" customHeight="1" x14ac:dyDescent="0.15">
      <c r="A18" s="203"/>
      <c r="B18" s="293"/>
      <c r="C18" s="294"/>
      <c r="D18" s="12"/>
      <c r="E18" s="214"/>
      <c r="F18" s="13"/>
      <c r="G18" s="14"/>
      <c r="H18" s="14"/>
      <c r="I18" s="15"/>
      <c r="J18" s="15"/>
      <c r="K18" s="15"/>
      <c r="L18" s="241"/>
      <c r="M18" s="243"/>
      <c r="N18" s="242"/>
      <c r="O18" s="47"/>
      <c r="P18" s="18"/>
      <c r="Q18" s="18"/>
      <c r="R18" s="101"/>
      <c r="S18" s="102" t="str">
        <f t="shared" si="1"/>
        <v>OK</v>
      </c>
    </row>
    <row r="19" spans="1:21" ht="22.5" customHeight="1" x14ac:dyDescent="0.15">
      <c r="A19" s="203"/>
      <c r="B19" s="293"/>
      <c r="C19" s="294"/>
      <c r="D19" s="12"/>
      <c r="E19" s="214"/>
      <c r="F19" s="13"/>
      <c r="G19" s="14"/>
      <c r="H19" s="14"/>
      <c r="I19" s="15"/>
      <c r="J19" s="15"/>
      <c r="K19" s="15"/>
      <c r="L19" s="241"/>
      <c r="M19" s="243"/>
      <c r="N19" s="242"/>
      <c r="O19" s="47"/>
      <c r="P19" s="18"/>
      <c r="Q19" s="18"/>
      <c r="R19" s="101"/>
      <c r="S19" s="102" t="str">
        <f t="shared" si="1"/>
        <v>OK</v>
      </c>
    </row>
    <row r="20" spans="1:21" ht="17.25" x14ac:dyDescent="0.15">
      <c r="A20" s="209" t="s">
        <v>0</v>
      </c>
      <c r="B20" s="255" t="s">
        <v>34</v>
      </c>
      <c r="C20" s="256"/>
      <c r="D20" s="20">
        <f>SUM(D12:D19)</f>
        <v>0</v>
      </c>
      <c r="E20" s="209" t="s">
        <v>34</v>
      </c>
      <c r="F20" s="209"/>
      <c r="G20" s="204"/>
      <c r="H20" s="204" t="s">
        <v>34</v>
      </c>
      <c r="I20" s="204" t="s">
        <v>34</v>
      </c>
      <c r="J20" s="204" t="s">
        <v>34</v>
      </c>
      <c r="K20" s="204" t="s">
        <v>34</v>
      </c>
      <c r="L20" s="255" t="s">
        <v>34</v>
      </c>
      <c r="M20" s="259"/>
      <c r="N20" s="256"/>
      <c r="O20" s="47"/>
      <c r="P20" s="18"/>
      <c r="Q20" s="18"/>
      <c r="R20" s="21"/>
    </row>
    <row r="21" spans="1:21" ht="17.25" x14ac:dyDescent="0.15">
      <c r="A21" s="23"/>
      <c r="B21" s="24"/>
      <c r="C21" s="24"/>
      <c r="O21" s="47"/>
      <c r="P21" s="18"/>
      <c r="Q21" s="18"/>
      <c r="R21" s="21"/>
    </row>
    <row r="22" spans="1:21" ht="17.25" x14ac:dyDescent="0.15">
      <c r="A22" s="25" t="s">
        <v>229</v>
      </c>
      <c r="B22" s="26"/>
      <c r="C22" s="26"/>
      <c r="O22" s="47"/>
      <c r="P22" s="18"/>
      <c r="R22" s="21"/>
    </row>
    <row r="23" spans="1:21" s="49" customFormat="1" ht="17.25" x14ac:dyDescent="0.15">
      <c r="A23" s="288" t="s">
        <v>38</v>
      </c>
      <c r="B23" s="288" t="s">
        <v>69</v>
      </c>
      <c r="C23" s="290" t="s">
        <v>104</v>
      </c>
      <c r="D23" s="291" t="s">
        <v>4</v>
      </c>
      <c r="E23" s="292"/>
      <c r="F23" s="292"/>
      <c r="G23" s="292"/>
      <c r="H23" s="292"/>
      <c r="I23" s="288" t="s">
        <v>222</v>
      </c>
      <c r="J23" s="282" t="s">
        <v>80</v>
      </c>
      <c r="K23" s="282"/>
      <c r="L23" s="282"/>
      <c r="M23" s="282"/>
      <c r="N23" s="21"/>
      <c r="O23" s="47"/>
      <c r="P23" s="18"/>
      <c r="Q23" s="111"/>
      <c r="R23" s="21" t="s">
        <v>152</v>
      </c>
      <c r="S23" s="21" t="s">
        <v>152</v>
      </c>
      <c r="U23" s="21"/>
    </row>
    <row r="24" spans="1:21" s="51" customFormat="1" ht="17.25" x14ac:dyDescent="0.15">
      <c r="A24" s="289"/>
      <c r="B24" s="289"/>
      <c r="C24" s="289"/>
      <c r="D24" s="210" t="s">
        <v>122</v>
      </c>
      <c r="E24" s="291" t="s">
        <v>107</v>
      </c>
      <c r="F24" s="292"/>
      <c r="G24" s="210" t="s">
        <v>220</v>
      </c>
      <c r="H24" s="213" t="s">
        <v>221</v>
      </c>
      <c r="I24" s="289"/>
      <c r="J24" s="212" t="s">
        <v>223</v>
      </c>
      <c r="K24" s="151" t="s">
        <v>224</v>
      </c>
      <c r="L24" s="152" t="s">
        <v>225</v>
      </c>
      <c r="M24" s="212" t="s">
        <v>226</v>
      </c>
      <c r="N24" s="21"/>
      <c r="O24" s="47"/>
      <c r="P24" s="18"/>
      <c r="Q24" s="111"/>
      <c r="R24" s="50" t="s">
        <v>172</v>
      </c>
      <c r="S24" s="50" t="s">
        <v>195</v>
      </c>
      <c r="T24" s="51" t="s">
        <v>194</v>
      </c>
      <c r="U24" s="21"/>
    </row>
    <row r="25" spans="1:21" ht="22.5" customHeight="1" x14ac:dyDescent="0.15">
      <c r="A25" s="39"/>
      <c r="B25" s="14"/>
      <c r="C25" s="14"/>
      <c r="D25" s="14"/>
      <c r="E25" s="285"/>
      <c r="F25" s="286"/>
      <c r="G25" s="16"/>
      <c r="H25" s="16"/>
      <c r="I25" s="40"/>
      <c r="J25" s="39"/>
      <c r="K25" s="39"/>
      <c r="L25" s="141" t="s">
        <v>6</v>
      </c>
      <c r="M25" s="141" t="s">
        <v>6</v>
      </c>
      <c r="O25" s="47"/>
      <c r="P25" s="18"/>
      <c r="Q25" s="111"/>
      <c r="R25" s="102" t="str">
        <f>IF(OR(I25="新規",I25="追加",I25=""),"OK",(IF(AND(J25="",K25=""),"NG","OK")))</f>
        <v>OK</v>
      </c>
      <c r="S25" s="102" t="str">
        <f>IF(OR(I25="新規",I25="追加",I25=""),"OK",(IF(OR(AND(L25="",M25=""),AND(L25="",M25="□"),AND(L25="□",M25=""),AND(L25="□",M25="□")),"NG","OK")))</f>
        <v>OK</v>
      </c>
      <c r="T25" s="102" t="str">
        <f>IF(OR(AND(D25&lt;&gt;"",E25&lt;&gt;"",G25&lt;&gt;"",H25&lt;&gt;"",I25&lt;&gt;""),(D25="")),"OK","NG")</f>
        <v>OK</v>
      </c>
    </row>
    <row r="26" spans="1:21" ht="22.5" customHeight="1" x14ac:dyDescent="0.15">
      <c r="A26" s="39"/>
      <c r="B26" s="14"/>
      <c r="C26" s="14"/>
      <c r="D26" s="14"/>
      <c r="E26" s="285"/>
      <c r="F26" s="287"/>
      <c r="G26" s="16"/>
      <c r="H26" s="16"/>
      <c r="I26" s="40"/>
      <c r="J26" s="39"/>
      <c r="K26" s="39"/>
      <c r="L26" s="141" t="s">
        <v>6</v>
      </c>
      <c r="M26" s="141" t="s">
        <v>6</v>
      </c>
      <c r="O26" s="47"/>
      <c r="P26" s="18"/>
      <c r="Q26" s="111"/>
      <c r="R26" s="102" t="str">
        <f t="shared" ref="R26:R36" si="2">IF(OR(I26="新規",I26="追加",I26=""),"OK",(IF(AND(J26="",K26=""),"NG","OK")))</f>
        <v>OK</v>
      </c>
      <c r="S26" s="102" t="str">
        <f t="shared" ref="S26:S36" si="3">IF(OR(I26="新規",I26="追加",I26=""),"OK",(IF(OR(AND(L26="",M26=""),AND(L26="",M26="□"),AND(L26="□",M26=""),AND(L26="□",M26="□")),"NG","OK")))</f>
        <v>OK</v>
      </c>
      <c r="T26" s="102" t="str">
        <f t="shared" ref="T26:T36" si="4">IF(OR(AND(D26&lt;&gt;"",E26&lt;&gt;"",G26&lt;&gt;"",H26&lt;&gt;"",I26&lt;&gt;""),(D26="")),"OK","NG")</f>
        <v>OK</v>
      </c>
    </row>
    <row r="27" spans="1:21" ht="22.5" customHeight="1" x14ac:dyDescent="0.15">
      <c r="A27" s="39"/>
      <c r="B27" s="14"/>
      <c r="C27" s="14"/>
      <c r="D27" s="14"/>
      <c r="E27" s="285"/>
      <c r="F27" s="287"/>
      <c r="G27" s="16"/>
      <c r="H27" s="38"/>
      <c r="I27" s="40"/>
      <c r="J27" s="39"/>
      <c r="K27" s="39"/>
      <c r="L27" s="141" t="s">
        <v>6</v>
      </c>
      <c r="M27" s="141" t="s">
        <v>6</v>
      </c>
      <c r="O27" s="47"/>
      <c r="P27" s="18"/>
      <c r="Q27" s="111"/>
      <c r="R27" s="102" t="str">
        <f t="shared" si="2"/>
        <v>OK</v>
      </c>
      <c r="S27" s="102" t="str">
        <f t="shared" si="3"/>
        <v>OK</v>
      </c>
      <c r="T27" s="102" t="str">
        <f t="shared" si="4"/>
        <v>OK</v>
      </c>
    </row>
    <row r="28" spans="1:21" ht="22.5" customHeight="1" x14ac:dyDescent="0.15">
      <c r="A28" s="39"/>
      <c r="B28" s="14"/>
      <c r="C28" s="14"/>
      <c r="D28" s="14"/>
      <c r="E28" s="285"/>
      <c r="F28" s="286"/>
      <c r="G28" s="139"/>
      <c r="H28" s="16"/>
      <c r="I28" s="40"/>
      <c r="J28" s="39"/>
      <c r="K28" s="39"/>
      <c r="L28" s="141" t="s">
        <v>6</v>
      </c>
      <c r="M28" s="141" t="s">
        <v>6</v>
      </c>
      <c r="O28" s="47"/>
      <c r="P28" s="18"/>
      <c r="Q28" s="111"/>
      <c r="R28" s="102" t="str">
        <f t="shared" si="2"/>
        <v>OK</v>
      </c>
      <c r="S28" s="102" t="str">
        <f t="shared" si="3"/>
        <v>OK</v>
      </c>
      <c r="T28" s="102" t="str">
        <f t="shared" si="4"/>
        <v>OK</v>
      </c>
    </row>
    <row r="29" spans="1:21" ht="22.5" customHeight="1" x14ac:dyDescent="0.15">
      <c r="A29" s="39"/>
      <c r="B29" s="14"/>
      <c r="C29" s="14"/>
      <c r="D29" s="14"/>
      <c r="E29" s="285"/>
      <c r="F29" s="286"/>
      <c r="G29" s="140"/>
      <c r="H29" s="16"/>
      <c r="I29" s="40"/>
      <c r="J29" s="39"/>
      <c r="K29" s="39"/>
      <c r="L29" s="141" t="s">
        <v>6</v>
      </c>
      <c r="M29" s="141" t="s">
        <v>6</v>
      </c>
      <c r="O29" s="47"/>
      <c r="P29" s="18"/>
      <c r="Q29" s="111"/>
      <c r="R29" s="102" t="str">
        <f t="shared" si="2"/>
        <v>OK</v>
      </c>
      <c r="S29" s="102" t="str">
        <f t="shared" si="3"/>
        <v>OK</v>
      </c>
      <c r="T29" s="102" t="str">
        <f t="shared" si="4"/>
        <v>OK</v>
      </c>
    </row>
    <row r="30" spans="1:21" ht="22.5" customHeight="1" x14ac:dyDescent="0.15">
      <c r="A30" s="39"/>
      <c r="B30" s="14"/>
      <c r="C30" s="14"/>
      <c r="D30" s="14"/>
      <c r="E30" s="285"/>
      <c r="F30" s="286"/>
      <c r="G30" s="139"/>
      <c r="H30" s="16"/>
      <c r="I30" s="40"/>
      <c r="J30" s="39"/>
      <c r="K30" s="39"/>
      <c r="L30" s="141" t="s">
        <v>6</v>
      </c>
      <c r="M30" s="141" t="s">
        <v>6</v>
      </c>
      <c r="O30" s="47"/>
      <c r="P30" s="18"/>
      <c r="Q30" s="111"/>
      <c r="R30" s="102" t="str">
        <f t="shared" si="2"/>
        <v>OK</v>
      </c>
      <c r="S30" s="102" t="str">
        <f t="shared" si="3"/>
        <v>OK</v>
      </c>
      <c r="T30" s="102" t="str">
        <f t="shared" si="4"/>
        <v>OK</v>
      </c>
    </row>
    <row r="31" spans="1:21" ht="22.5" customHeight="1" x14ac:dyDescent="0.15">
      <c r="A31" s="39"/>
      <c r="B31" s="14"/>
      <c r="C31" s="14"/>
      <c r="D31" s="14"/>
      <c r="E31" s="285"/>
      <c r="F31" s="286"/>
      <c r="G31" s="139"/>
      <c r="H31" s="16"/>
      <c r="I31" s="40"/>
      <c r="J31" s="39"/>
      <c r="K31" s="39"/>
      <c r="L31" s="141" t="s">
        <v>6</v>
      </c>
      <c r="M31" s="141" t="s">
        <v>6</v>
      </c>
      <c r="O31" s="47"/>
      <c r="P31" s="18"/>
      <c r="Q31" s="111"/>
      <c r="R31" s="102" t="str">
        <f t="shared" si="2"/>
        <v>OK</v>
      </c>
      <c r="S31" s="102" t="str">
        <f t="shared" si="3"/>
        <v>OK</v>
      </c>
      <c r="T31" s="102" t="str">
        <f t="shared" si="4"/>
        <v>OK</v>
      </c>
    </row>
    <row r="32" spans="1:21" ht="22.5" customHeight="1" x14ac:dyDescent="0.15">
      <c r="A32" s="39"/>
      <c r="B32" s="14"/>
      <c r="C32" s="14"/>
      <c r="D32" s="14"/>
      <c r="E32" s="285"/>
      <c r="F32" s="286"/>
      <c r="G32" s="139"/>
      <c r="H32" s="16"/>
      <c r="I32" s="40"/>
      <c r="J32" s="39"/>
      <c r="K32" s="39"/>
      <c r="L32" s="141" t="s">
        <v>6</v>
      </c>
      <c r="M32" s="141" t="s">
        <v>6</v>
      </c>
      <c r="O32" s="47"/>
      <c r="P32" s="18"/>
      <c r="Q32" s="111"/>
      <c r="R32" s="102" t="str">
        <f t="shared" si="2"/>
        <v>OK</v>
      </c>
      <c r="S32" s="102" t="str">
        <f t="shared" si="3"/>
        <v>OK</v>
      </c>
      <c r="T32" s="102" t="str">
        <f t="shared" si="4"/>
        <v>OK</v>
      </c>
    </row>
    <row r="33" spans="1:25" ht="22.5" customHeight="1" x14ac:dyDescent="0.15">
      <c r="A33" s="39"/>
      <c r="B33" s="14"/>
      <c r="C33" s="14"/>
      <c r="D33" s="14"/>
      <c r="E33" s="285"/>
      <c r="F33" s="286"/>
      <c r="G33" s="139"/>
      <c r="H33" s="16"/>
      <c r="I33" s="40"/>
      <c r="J33" s="39"/>
      <c r="K33" s="39"/>
      <c r="L33" s="141" t="s">
        <v>6</v>
      </c>
      <c r="M33" s="141" t="s">
        <v>6</v>
      </c>
      <c r="O33" s="47"/>
      <c r="P33" s="18"/>
      <c r="Q33" s="111"/>
      <c r="R33" s="102" t="str">
        <f t="shared" si="2"/>
        <v>OK</v>
      </c>
      <c r="S33" s="102" t="str">
        <f t="shared" si="3"/>
        <v>OK</v>
      </c>
      <c r="T33" s="102" t="str">
        <f t="shared" si="4"/>
        <v>OK</v>
      </c>
    </row>
    <row r="34" spans="1:25" ht="22.5" customHeight="1" x14ac:dyDescent="0.15">
      <c r="A34" s="39"/>
      <c r="B34" s="14"/>
      <c r="C34" s="14"/>
      <c r="D34" s="14"/>
      <c r="E34" s="285"/>
      <c r="F34" s="286"/>
      <c r="G34" s="139"/>
      <c r="H34" s="16"/>
      <c r="I34" s="40"/>
      <c r="J34" s="39"/>
      <c r="K34" s="39"/>
      <c r="L34" s="141" t="s">
        <v>6</v>
      </c>
      <c r="M34" s="141" t="s">
        <v>6</v>
      </c>
      <c r="O34" s="47"/>
      <c r="P34" s="18"/>
      <c r="Q34" s="111"/>
      <c r="R34" s="102" t="str">
        <f t="shared" si="2"/>
        <v>OK</v>
      </c>
      <c r="S34" s="102" t="str">
        <f t="shared" si="3"/>
        <v>OK</v>
      </c>
      <c r="T34" s="102" t="str">
        <f t="shared" si="4"/>
        <v>OK</v>
      </c>
    </row>
    <row r="35" spans="1:25" ht="22.5" customHeight="1" x14ac:dyDescent="0.15">
      <c r="A35" s="39"/>
      <c r="B35" s="14"/>
      <c r="C35" s="14"/>
      <c r="D35" s="14"/>
      <c r="E35" s="285"/>
      <c r="F35" s="286"/>
      <c r="G35" s="139"/>
      <c r="H35" s="16"/>
      <c r="I35" s="40"/>
      <c r="J35" s="39"/>
      <c r="K35" s="39"/>
      <c r="L35" s="141" t="s">
        <v>6</v>
      </c>
      <c r="M35" s="141" t="s">
        <v>6</v>
      </c>
      <c r="O35" s="47"/>
      <c r="P35" s="18"/>
      <c r="Q35" s="111"/>
      <c r="R35" s="102" t="str">
        <f t="shared" si="2"/>
        <v>OK</v>
      </c>
      <c r="S35" s="102" t="str">
        <f t="shared" si="3"/>
        <v>OK</v>
      </c>
      <c r="T35" s="102" t="str">
        <f t="shared" si="4"/>
        <v>OK</v>
      </c>
    </row>
    <row r="36" spans="1:25" ht="22.5" customHeight="1" x14ac:dyDescent="0.15">
      <c r="A36" s="39"/>
      <c r="B36" s="14"/>
      <c r="C36" s="14"/>
      <c r="D36" s="14"/>
      <c r="E36" s="285"/>
      <c r="F36" s="286"/>
      <c r="G36" s="139"/>
      <c r="H36" s="16"/>
      <c r="I36" s="40"/>
      <c r="J36" s="39"/>
      <c r="K36" s="39"/>
      <c r="L36" s="141" t="s">
        <v>6</v>
      </c>
      <c r="M36" s="141" t="s">
        <v>6</v>
      </c>
      <c r="O36" s="47"/>
      <c r="P36" s="18"/>
      <c r="Q36" s="111"/>
      <c r="R36" s="102" t="str">
        <f t="shared" si="2"/>
        <v>OK</v>
      </c>
      <c r="S36" s="102" t="str">
        <f t="shared" si="3"/>
        <v>OK</v>
      </c>
      <c r="T36" s="102" t="str">
        <f t="shared" si="4"/>
        <v>OK</v>
      </c>
    </row>
    <row r="37" spans="1:25" ht="13.5" x14ac:dyDescent="0.15">
      <c r="G37" s="27"/>
      <c r="O37" s="47"/>
      <c r="Q37" s="111"/>
    </row>
    <row r="38" spans="1:25" s="28" customFormat="1" ht="13.5" x14ac:dyDescent="0.15">
      <c r="A38" s="204" t="s">
        <v>25</v>
      </c>
      <c r="B38" s="204" t="s">
        <v>185</v>
      </c>
      <c r="C38" s="204" t="s">
        <v>186</v>
      </c>
      <c r="D38" s="204" t="s">
        <v>187</v>
      </c>
      <c r="E38" s="204" t="s">
        <v>188</v>
      </c>
      <c r="F38" s="284" t="s">
        <v>37</v>
      </c>
      <c r="G38" s="284"/>
      <c r="H38" s="284" t="s">
        <v>112</v>
      </c>
      <c r="I38" s="284"/>
      <c r="J38" s="47"/>
      <c r="O38" s="47"/>
      <c r="R38" s="52" t="s">
        <v>31</v>
      </c>
      <c r="S38" s="53" t="s">
        <v>111</v>
      </c>
      <c r="T38" s="53" t="s">
        <v>136</v>
      </c>
    </row>
    <row r="39" spans="1:25" ht="22.5" customHeight="1" x14ac:dyDescent="0.15">
      <c r="A39" s="29" t="s">
        <v>100</v>
      </c>
      <c r="B39" s="20">
        <f>SUMIF(B$25:B$36,A39,H$25:H$36)</f>
        <v>0</v>
      </c>
      <c r="C39" s="12"/>
      <c r="D39" s="12"/>
      <c r="E39" s="12"/>
      <c r="F39" s="281"/>
      <c r="G39" s="281"/>
      <c r="H39" s="282" t="s">
        <v>108</v>
      </c>
      <c r="I39" s="282"/>
      <c r="J39" s="142"/>
      <c r="K39" s="30"/>
      <c r="L39" s="30"/>
      <c r="M39" s="30"/>
      <c r="N39" s="30"/>
      <c r="O39" s="30"/>
      <c r="P39" s="30"/>
      <c r="Q39" s="30"/>
      <c r="R39" s="102" t="str">
        <f>IF(C39&lt;=10000000,"OK","NG")</f>
        <v>OK</v>
      </c>
      <c r="S39" s="102" t="str">
        <f>IF(C39&lt;=B39/2,"OK","NG")</f>
        <v>OK</v>
      </c>
      <c r="T39" s="102" t="str">
        <f>IF(B39=C39+D39+E39,"OK","NG")</f>
        <v>OK</v>
      </c>
      <c r="U39" s="54"/>
      <c r="V39" s="50"/>
      <c r="W39" s="50"/>
      <c r="X39" s="50"/>
      <c r="Y39" s="50"/>
    </row>
    <row r="40" spans="1:25" ht="22.5" customHeight="1" x14ac:dyDescent="0.15">
      <c r="A40" s="29" t="s">
        <v>27</v>
      </c>
      <c r="B40" s="20">
        <f>SUMIF(B$25:B$36,A40,H$25:H$36)</f>
        <v>0</v>
      </c>
      <c r="C40" s="12"/>
      <c r="D40" s="12"/>
      <c r="E40" s="12"/>
      <c r="F40" s="281"/>
      <c r="G40" s="281"/>
      <c r="H40" s="282" t="s">
        <v>109</v>
      </c>
      <c r="I40" s="282"/>
      <c r="J40" s="142"/>
      <c r="K40" s="30"/>
      <c r="L40" s="30"/>
      <c r="M40" s="30"/>
      <c r="N40" s="30"/>
      <c r="O40" s="30"/>
      <c r="P40" s="30"/>
      <c r="Q40" s="30"/>
      <c r="R40" s="102" t="str">
        <f>IF(C40&lt;=1000000,"OK","NG")</f>
        <v>OK</v>
      </c>
      <c r="S40" s="102" t="str">
        <f>IF(C40&lt;=B40/2,"OK","NG")</f>
        <v>OK</v>
      </c>
      <c r="T40" s="102" t="str">
        <f t="shared" ref="T40:T41" si="5">IF(B40=C40+D40+E40,"OK","NG")</f>
        <v>OK</v>
      </c>
      <c r="U40" s="19"/>
    </row>
    <row r="41" spans="1:25" ht="22.5" customHeight="1" x14ac:dyDescent="0.15">
      <c r="A41" s="29" t="s">
        <v>28</v>
      </c>
      <c r="B41" s="20">
        <f>SUMIF(B$25:B$36,A41,I$25:I$36)</f>
        <v>0</v>
      </c>
      <c r="C41" s="12"/>
      <c r="D41" s="12"/>
      <c r="E41" s="12"/>
      <c r="F41" s="281"/>
      <c r="G41" s="281"/>
      <c r="H41" s="282" t="s">
        <v>110</v>
      </c>
      <c r="I41" s="282"/>
      <c r="J41" s="142"/>
      <c r="K41" s="30"/>
      <c r="L41" s="30"/>
      <c r="M41" s="30"/>
      <c r="N41" s="30"/>
      <c r="O41" s="30"/>
      <c r="P41" s="30"/>
      <c r="Q41" s="30"/>
      <c r="R41" s="102" t="str">
        <f>IF(C41&lt;=100000,"OK","NG")</f>
        <v>OK</v>
      </c>
      <c r="S41" s="102" t="str">
        <f t="shared" ref="S41" si="6">IF(C41&lt;=B41/2,"OK","NG")</f>
        <v>OK</v>
      </c>
      <c r="T41" s="102" t="str">
        <f t="shared" si="5"/>
        <v>OK</v>
      </c>
      <c r="U41" s="19"/>
    </row>
    <row r="42" spans="1:25" ht="22.5" customHeight="1" x14ac:dyDescent="0.15">
      <c r="A42" s="31" t="s">
        <v>32</v>
      </c>
      <c r="B42" s="32">
        <f>SUM(B39:B41)</f>
        <v>0</v>
      </c>
      <c r="C42" s="33">
        <f>SUM(C39:C41)</f>
        <v>0</v>
      </c>
      <c r="D42" s="33">
        <f t="shared" ref="D42:E42" si="7">SUM(D39:D41)</f>
        <v>0</v>
      </c>
      <c r="E42" s="33">
        <f t="shared" si="7"/>
        <v>0</v>
      </c>
      <c r="F42" s="281"/>
      <c r="G42" s="281"/>
      <c r="H42" s="283"/>
      <c r="I42" s="283"/>
      <c r="J42" s="143"/>
      <c r="K42" s="30"/>
      <c r="L42" s="30"/>
      <c r="M42" s="30"/>
      <c r="T42" s="102" t="str">
        <f>IF(B42=C42+D42+E42,"OK","NG")</f>
        <v>OK</v>
      </c>
    </row>
    <row r="43" spans="1:25" ht="13.5" x14ac:dyDescent="0.15"/>
    <row r="44" spans="1:25" ht="22.5" customHeight="1" x14ac:dyDescent="0.15">
      <c r="A44" s="21" t="s">
        <v>144</v>
      </c>
    </row>
    <row r="45" spans="1:25" ht="22.5" customHeight="1" x14ac:dyDescent="0.15">
      <c r="A45" s="21" t="s">
        <v>125</v>
      </c>
    </row>
    <row r="46" spans="1:25" ht="22.5" customHeight="1" x14ac:dyDescent="0.15">
      <c r="A46" s="21" t="s">
        <v>57</v>
      </c>
    </row>
    <row r="47" spans="1:25" ht="15" customHeight="1" x14ac:dyDescent="0.15">
      <c r="A47" s="209" t="s">
        <v>5</v>
      </c>
      <c r="B47" s="255" t="s">
        <v>50</v>
      </c>
      <c r="C47" s="259"/>
      <c r="D47" s="259"/>
      <c r="E47" s="256"/>
      <c r="F47" s="245" t="s">
        <v>99</v>
      </c>
      <c r="G47" s="245"/>
      <c r="H47" s="144"/>
      <c r="I47" s="24"/>
    </row>
    <row r="48" spans="1:25" ht="15" customHeight="1" x14ac:dyDescent="0.15">
      <c r="A48" s="17" t="s">
        <v>6</v>
      </c>
      <c r="B48" s="252" t="s">
        <v>7</v>
      </c>
      <c r="C48" s="253"/>
      <c r="D48" s="253"/>
      <c r="E48" s="254"/>
      <c r="F48" s="279" t="s">
        <v>8</v>
      </c>
      <c r="G48" s="279"/>
      <c r="H48" s="145"/>
      <c r="I48" s="24"/>
    </row>
    <row r="49" spans="1:19" ht="15" customHeight="1" x14ac:dyDescent="0.15">
      <c r="A49" s="17" t="s">
        <v>6</v>
      </c>
      <c r="B49" s="252" t="s">
        <v>9</v>
      </c>
      <c r="C49" s="253"/>
      <c r="D49" s="253"/>
      <c r="E49" s="254"/>
      <c r="F49" s="279" t="s">
        <v>10</v>
      </c>
      <c r="G49" s="279"/>
      <c r="H49" s="145"/>
      <c r="I49" s="24"/>
    </row>
    <row r="50" spans="1:19" ht="15" customHeight="1" x14ac:dyDescent="0.15">
      <c r="A50" s="17" t="s">
        <v>6</v>
      </c>
      <c r="B50" s="252" t="s">
        <v>11</v>
      </c>
      <c r="C50" s="253"/>
      <c r="D50" s="253"/>
      <c r="E50" s="254"/>
      <c r="F50" s="279" t="s">
        <v>12</v>
      </c>
      <c r="G50" s="279"/>
      <c r="H50" s="145"/>
      <c r="I50" s="24"/>
    </row>
    <row r="51" spans="1:19" ht="15" customHeight="1" x14ac:dyDescent="0.15">
      <c r="A51" s="17" t="s">
        <v>6</v>
      </c>
      <c r="B51" s="252" t="s">
        <v>13</v>
      </c>
      <c r="C51" s="253"/>
      <c r="D51" s="253"/>
      <c r="E51" s="254"/>
      <c r="F51" s="279" t="s">
        <v>14</v>
      </c>
      <c r="G51" s="279"/>
      <c r="H51" s="145"/>
      <c r="I51" s="24"/>
    </row>
    <row r="52" spans="1:19" ht="15" customHeight="1" x14ac:dyDescent="0.15">
      <c r="A52" s="17" t="s">
        <v>6</v>
      </c>
      <c r="B52" s="252" t="s">
        <v>51</v>
      </c>
      <c r="C52" s="253"/>
      <c r="D52" s="253"/>
      <c r="E52" s="254"/>
      <c r="F52" s="280" t="s">
        <v>54</v>
      </c>
      <c r="G52" s="280"/>
      <c r="H52" s="146"/>
      <c r="I52" s="24"/>
    </row>
    <row r="53" spans="1:19" ht="15" customHeight="1" x14ac:dyDescent="0.15">
      <c r="A53" s="17" t="s">
        <v>6</v>
      </c>
      <c r="B53" s="252" t="s">
        <v>52</v>
      </c>
      <c r="C53" s="253"/>
      <c r="D53" s="253"/>
      <c r="E53" s="254"/>
      <c r="F53" s="280" t="s">
        <v>55</v>
      </c>
      <c r="G53" s="280"/>
      <c r="H53" s="146"/>
      <c r="I53" s="24"/>
    </row>
    <row r="54" spans="1:19" ht="15" customHeight="1" x14ac:dyDescent="0.15">
      <c r="A54" s="17" t="s">
        <v>6</v>
      </c>
      <c r="B54" s="252" t="s">
        <v>53</v>
      </c>
      <c r="C54" s="253"/>
      <c r="D54" s="253"/>
      <c r="E54" s="254"/>
      <c r="F54" s="279" t="s">
        <v>8</v>
      </c>
      <c r="G54" s="279"/>
      <c r="H54" s="145"/>
      <c r="I54" s="24"/>
      <c r="R54" s="55"/>
    </row>
    <row r="55" spans="1:19" ht="15" customHeight="1" x14ac:dyDescent="0.15">
      <c r="A55" s="17" t="s">
        <v>6</v>
      </c>
      <c r="B55" s="252" t="s">
        <v>15</v>
      </c>
      <c r="C55" s="253"/>
      <c r="D55" s="253"/>
      <c r="E55" s="254"/>
      <c r="F55" s="279" t="s">
        <v>10</v>
      </c>
      <c r="G55" s="279"/>
      <c r="H55" s="145"/>
      <c r="I55" s="24"/>
      <c r="R55" s="55"/>
    </row>
    <row r="56" spans="1:19" ht="15" customHeight="1" x14ac:dyDescent="0.15">
      <c r="A56" s="17" t="s">
        <v>6</v>
      </c>
      <c r="B56" s="252" t="s">
        <v>39</v>
      </c>
      <c r="C56" s="253"/>
      <c r="D56" s="253"/>
      <c r="E56" s="254"/>
      <c r="F56" s="279" t="s">
        <v>10</v>
      </c>
      <c r="G56" s="279"/>
      <c r="H56" s="145"/>
      <c r="I56" s="24"/>
      <c r="R56" s="55"/>
    </row>
    <row r="57" spans="1:19" ht="15" customHeight="1" x14ac:dyDescent="0.15">
      <c r="A57" s="266" t="s">
        <v>239</v>
      </c>
      <c r="B57" s="266"/>
      <c r="C57" s="266"/>
      <c r="D57" s="266"/>
      <c r="E57" s="266"/>
      <c r="F57" s="266"/>
      <c r="G57" s="266"/>
      <c r="H57" s="266"/>
      <c r="I57" s="266"/>
      <c r="J57" s="266"/>
      <c r="K57" s="266"/>
      <c r="L57" s="266"/>
      <c r="R57" s="55"/>
    </row>
    <row r="58" spans="1:19" ht="22.5" customHeight="1" x14ac:dyDescent="0.15">
      <c r="A58" s="267" t="s">
        <v>127</v>
      </c>
      <c r="B58" s="263"/>
      <c r="C58" s="263"/>
      <c r="D58" s="263"/>
      <c r="E58" s="263"/>
      <c r="F58" s="263"/>
      <c r="G58" s="263"/>
      <c r="H58" s="263"/>
      <c r="I58" s="263"/>
      <c r="J58" s="263"/>
      <c r="K58" s="263"/>
      <c r="L58" s="263"/>
      <c r="R58" s="56" t="s">
        <v>155</v>
      </c>
    </row>
    <row r="59" spans="1:19" ht="22.5" customHeight="1" x14ac:dyDescent="0.15">
      <c r="A59" s="150" t="s">
        <v>6</v>
      </c>
      <c r="B59" s="268" t="s">
        <v>154</v>
      </c>
      <c r="C59" s="268"/>
      <c r="D59" s="268"/>
      <c r="E59" s="268"/>
      <c r="F59" s="268"/>
      <c r="G59" s="268"/>
      <c r="H59" s="269" t="s">
        <v>227</v>
      </c>
      <c r="I59" s="269"/>
      <c r="J59" s="269"/>
      <c r="K59" s="269"/>
      <c r="L59" s="269"/>
      <c r="M59" s="269"/>
      <c r="N59" s="269"/>
      <c r="O59" s="207"/>
      <c r="P59" s="207"/>
      <c r="Q59" s="207"/>
      <c r="R59" s="102" t="str">
        <f>IF(C41=0,"OK",(IF(A59="☑","OK","NG")))</f>
        <v>OK</v>
      </c>
      <c r="S59" s="57"/>
    </row>
    <row r="60" spans="1:19" ht="22.5" customHeight="1" x14ac:dyDescent="0.15">
      <c r="A60" s="270" t="s">
        <v>153</v>
      </c>
      <c r="B60" s="270"/>
      <c r="C60" s="270"/>
      <c r="D60" s="270"/>
      <c r="E60" s="270"/>
      <c r="F60" s="270"/>
      <c r="G60" s="270"/>
      <c r="H60" s="270"/>
      <c r="I60" s="270"/>
      <c r="J60" s="270"/>
      <c r="K60" s="270"/>
      <c r="L60" s="270"/>
      <c r="M60" s="34"/>
      <c r="N60" s="208"/>
      <c r="O60" s="208"/>
      <c r="P60" s="208"/>
      <c r="Q60" s="208"/>
      <c r="R60" s="57"/>
    </row>
    <row r="61" spans="1:19" s="35" customFormat="1" ht="22.5" customHeight="1" x14ac:dyDescent="0.15">
      <c r="A61" s="271" t="s">
        <v>163</v>
      </c>
      <c r="B61" s="272"/>
      <c r="C61" s="272"/>
      <c r="D61" s="272"/>
      <c r="E61" s="272"/>
      <c r="F61" s="272"/>
      <c r="G61" s="272"/>
      <c r="H61" s="272"/>
      <c r="I61" s="272"/>
      <c r="J61" s="272"/>
      <c r="K61" s="272"/>
      <c r="L61" s="273"/>
      <c r="M61" s="277" t="s">
        <v>169</v>
      </c>
      <c r="N61" s="278"/>
      <c r="O61" s="208"/>
      <c r="P61" s="208"/>
      <c r="Q61" s="208"/>
      <c r="R61" s="102" t="str">
        <f>IF(AND(A61="",C41&gt;0),"NG","OK")</f>
        <v>OK</v>
      </c>
    </row>
    <row r="62" spans="1:19" s="35" customFormat="1" ht="22.5" customHeight="1" x14ac:dyDescent="0.15">
      <c r="A62" s="274"/>
      <c r="B62" s="275"/>
      <c r="C62" s="275"/>
      <c r="D62" s="275"/>
      <c r="E62" s="275"/>
      <c r="F62" s="275"/>
      <c r="G62" s="275"/>
      <c r="H62" s="275"/>
      <c r="I62" s="275"/>
      <c r="J62" s="275"/>
      <c r="K62" s="275"/>
      <c r="L62" s="276"/>
      <c r="M62" s="277"/>
      <c r="N62" s="278"/>
      <c r="O62" s="208"/>
      <c r="P62" s="208"/>
      <c r="Q62" s="208"/>
      <c r="R62" s="58"/>
    </row>
    <row r="63" spans="1:19" ht="13.5" x14ac:dyDescent="0.15">
      <c r="A63" s="35"/>
      <c r="B63" s="35"/>
      <c r="C63" s="35"/>
      <c r="D63" s="35"/>
      <c r="E63" s="35"/>
      <c r="F63" s="35"/>
      <c r="G63" s="35"/>
      <c r="H63" s="35"/>
      <c r="I63" s="35"/>
      <c r="J63" s="35"/>
      <c r="K63" s="35"/>
    </row>
    <row r="64" spans="1:19" ht="22.5" customHeight="1" x14ac:dyDescent="0.15">
      <c r="A64" s="21" t="s">
        <v>233</v>
      </c>
      <c r="R64" s="59" t="s">
        <v>126</v>
      </c>
    </row>
    <row r="65" spans="1:18" ht="15" customHeight="1" x14ac:dyDescent="0.15">
      <c r="A65" s="17" t="s">
        <v>6</v>
      </c>
      <c r="B65" s="260" t="s">
        <v>236</v>
      </c>
      <c r="C65" s="260"/>
      <c r="D65" s="260"/>
      <c r="E65" s="261" t="s">
        <v>238</v>
      </c>
      <c r="F65" s="261"/>
      <c r="G65" s="261"/>
      <c r="H65" s="261"/>
      <c r="I65" s="261"/>
      <c r="J65" s="261"/>
      <c r="K65" s="261"/>
      <c r="L65" s="157"/>
      <c r="R65" s="102" t="str">
        <f>IF(B42=0,"OK",IF(B42=0,"OK",IF(OR(A65="☑",A66="☑",A67="☑"),"OK","NG")))</f>
        <v>OK</v>
      </c>
    </row>
    <row r="66" spans="1:18" ht="15" customHeight="1" x14ac:dyDescent="0.15">
      <c r="A66" s="17" t="s">
        <v>6</v>
      </c>
      <c r="B66" s="260" t="s">
        <v>237</v>
      </c>
      <c r="C66" s="260"/>
      <c r="D66" s="260"/>
      <c r="E66" s="261"/>
      <c r="F66" s="261"/>
      <c r="G66" s="261"/>
      <c r="H66" s="261"/>
      <c r="I66" s="261"/>
      <c r="J66" s="261"/>
      <c r="K66" s="261"/>
      <c r="L66" s="157"/>
    </row>
    <row r="67" spans="1:18" ht="15" customHeight="1" x14ac:dyDescent="0.15">
      <c r="A67" s="17" t="s">
        <v>6</v>
      </c>
      <c r="B67" s="262" t="s">
        <v>44</v>
      </c>
      <c r="C67" s="262"/>
      <c r="D67" s="262"/>
      <c r="E67" s="261"/>
      <c r="F67" s="261"/>
      <c r="G67" s="261"/>
      <c r="H67" s="261"/>
      <c r="I67" s="261"/>
      <c r="J67" s="261"/>
      <c r="K67" s="261"/>
      <c r="L67" s="157"/>
    </row>
    <row r="68" spans="1:18" ht="15" customHeight="1" x14ac:dyDescent="0.15"/>
    <row r="69" spans="1:18" ht="15" customHeight="1" x14ac:dyDescent="0.15">
      <c r="A69" s="21" t="s">
        <v>145</v>
      </c>
    </row>
    <row r="70" spans="1:18" ht="15" customHeight="1" x14ac:dyDescent="0.15">
      <c r="A70" s="263" t="s">
        <v>92</v>
      </c>
      <c r="B70" s="263"/>
      <c r="C70" s="263"/>
      <c r="D70" s="263"/>
      <c r="E70" s="263"/>
      <c r="F70" s="263"/>
      <c r="G70" s="263"/>
      <c r="H70" s="263"/>
      <c r="I70" s="263"/>
      <c r="J70" s="263"/>
      <c r="K70" s="263"/>
      <c r="L70" s="263"/>
      <c r="R70" s="59" t="s">
        <v>123</v>
      </c>
    </row>
    <row r="71" spans="1:18" ht="15" customHeight="1" x14ac:dyDescent="0.15">
      <c r="A71" s="147" t="s">
        <v>16</v>
      </c>
      <c r="B71" s="264" t="s">
        <v>17</v>
      </c>
      <c r="C71" s="265"/>
      <c r="D71" s="265"/>
      <c r="E71" s="265"/>
      <c r="F71" s="265"/>
      <c r="G71" s="265"/>
      <c r="H71" s="265"/>
      <c r="I71" s="265"/>
      <c r="J71" s="265"/>
      <c r="K71" s="145"/>
    </row>
    <row r="72" spans="1:18" ht="15" customHeight="1" x14ac:dyDescent="0.15">
      <c r="A72" s="17" t="s">
        <v>6</v>
      </c>
      <c r="B72" s="252" t="s">
        <v>106</v>
      </c>
      <c r="C72" s="253"/>
      <c r="D72" s="253"/>
      <c r="E72" s="253"/>
      <c r="F72" s="253"/>
      <c r="G72" s="253"/>
      <c r="H72" s="253"/>
      <c r="I72" s="253"/>
      <c r="J72" s="254"/>
      <c r="K72" s="207"/>
      <c r="R72" s="102" t="str">
        <f>IF(B42=0,"OK",IF(AND(A72="☑",A73="☑",A74="☑"),"OK","NG"))</f>
        <v>OK</v>
      </c>
    </row>
    <row r="73" spans="1:18" ht="15" customHeight="1" x14ac:dyDescent="0.15">
      <c r="A73" s="17" t="s">
        <v>6</v>
      </c>
      <c r="B73" s="252" t="s">
        <v>196</v>
      </c>
      <c r="C73" s="253"/>
      <c r="D73" s="253"/>
      <c r="E73" s="253"/>
      <c r="F73" s="253"/>
      <c r="G73" s="253"/>
      <c r="H73" s="253"/>
      <c r="I73" s="253"/>
      <c r="J73" s="254"/>
      <c r="K73" s="207"/>
    </row>
    <row r="74" spans="1:18" ht="15" customHeight="1" x14ac:dyDescent="0.15">
      <c r="A74" s="17" t="s">
        <v>6</v>
      </c>
      <c r="B74" s="252" t="s">
        <v>48</v>
      </c>
      <c r="C74" s="253"/>
      <c r="D74" s="253"/>
      <c r="E74" s="253"/>
      <c r="F74" s="253"/>
      <c r="G74" s="253"/>
      <c r="H74" s="253"/>
      <c r="I74" s="253"/>
      <c r="J74" s="254"/>
      <c r="K74" s="207"/>
    </row>
    <row r="75" spans="1:18" ht="15" customHeight="1" x14ac:dyDescent="0.15"/>
    <row r="76" spans="1:18" ht="15" customHeight="1" x14ac:dyDescent="0.15">
      <c r="A76" s="21" t="s">
        <v>156</v>
      </c>
      <c r="K76" s="24"/>
      <c r="L76" s="24"/>
    </row>
    <row r="77" spans="1:18" ht="15" customHeight="1" x14ac:dyDescent="0.15">
      <c r="A77" s="209" t="s">
        <v>16</v>
      </c>
      <c r="B77" s="255" t="s">
        <v>18</v>
      </c>
      <c r="C77" s="256"/>
      <c r="D77" s="255" t="s">
        <v>157</v>
      </c>
      <c r="E77" s="256"/>
      <c r="F77" s="257" t="s">
        <v>40</v>
      </c>
      <c r="G77" s="258"/>
      <c r="H77" s="259" t="s">
        <v>37</v>
      </c>
      <c r="I77" s="259"/>
      <c r="J77" s="259"/>
      <c r="K77" s="145"/>
      <c r="L77" s="24"/>
    </row>
    <row r="78" spans="1:18" ht="18.75" customHeight="1" x14ac:dyDescent="0.15">
      <c r="A78" s="17" t="s">
        <v>6</v>
      </c>
      <c r="B78" s="248" t="s">
        <v>43</v>
      </c>
      <c r="C78" s="250"/>
      <c r="D78" s="246" t="s">
        <v>42</v>
      </c>
      <c r="E78" s="247"/>
      <c r="F78" s="246" t="s">
        <v>162</v>
      </c>
      <c r="G78" s="247"/>
      <c r="H78" s="249" t="s">
        <v>165</v>
      </c>
      <c r="I78" s="249"/>
      <c r="J78" s="250"/>
      <c r="K78" s="148"/>
      <c r="L78" s="24"/>
    </row>
    <row r="79" spans="1:18" ht="18.75" customHeight="1" x14ac:dyDescent="0.15">
      <c r="A79" s="17" t="s">
        <v>6</v>
      </c>
      <c r="B79" s="248" t="s">
        <v>46</v>
      </c>
      <c r="C79" s="250"/>
      <c r="D79" s="246" t="s">
        <v>34</v>
      </c>
      <c r="E79" s="247"/>
      <c r="F79" s="246" t="s">
        <v>41</v>
      </c>
      <c r="G79" s="247"/>
      <c r="H79" s="249" t="s">
        <v>166</v>
      </c>
      <c r="I79" s="249"/>
      <c r="J79" s="250"/>
      <c r="K79" s="148"/>
      <c r="L79" s="24"/>
    </row>
    <row r="80" spans="1:18" ht="18.75" customHeight="1" x14ac:dyDescent="0.15">
      <c r="A80" s="17" t="s">
        <v>6</v>
      </c>
      <c r="B80" s="248" t="s">
        <v>45</v>
      </c>
      <c r="C80" s="250"/>
      <c r="D80" s="246" t="s">
        <v>34</v>
      </c>
      <c r="E80" s="247"/>
      <c r="F80" s="246" t="s">
        <v>41</v>
      </c>
      <c r="G80" s="247"/>
      <c r="H80" s="249" t="s">
        <v>47</v>
      </c>
      <c r="I80" s="249"/>
      <c r="J80" s="250"/>
      <c r="K80" s="148"/>
      <c r="L80" s="24"/>
    </row>
    <row r="81" spans="1:12" ht="18.75" customHeight="1" x14ac:dyDescent="0.15">
      <c r="A81" s="17" t="s">
        <v>6</v>
      </c>
      <c r="B81" s="248" t="s">
        <v>143</v>
      </c>
      <c r="C81" s="250"/>
      <c r="D81" s="245" t="s">
        <v>19</v>
      </c>
      <c r="E81" s="245"/>
      <c r="F81" s="246" t="s">
        <v>34</v>
      </c>
      <c r="G81" s="247"/>
      <c r="H81" s="249" t="s">
        <v>164</v>
      </c>
      <c r="I81" s="249"/>
      <c r="J81" s="250"/>
      <c r="K81" s="148"/>
      <c r="L81" s="24"/>
    </row>
    <row r="82" spans="1:12" ht="18.75" customHeight="1" x14ac:dyDescent="0.15">
      <c r="A82" s="17" t="s">
        <v>6</v>
      </c>
      <c r="B82" s="251" t="s">
        <v>20</v>
      </c>
      <c r="C82" s="251"/>
      <c r="D82" s="245" t="s">
        <v>19</v>
      </c>
      <c r="E82" s="245"/>
      <c r="F82" s="246" t="s">
        <v>34</v>
      </c>
      <c r="G82" s="247"/>
      <c r="H82" s="249" t="s">
        <v>159</v>
      </c>
      <c r="I82" s="249"/>
      <c r="J82" s="250"/>
      <c r="K82" s="148"/>
      <c r="L82" s="24"/>
    </row>
    <row r="83" spans="1:12" ht="18.75" customHeight="1" x14ac:dyDescent="0.15">
      <c r="A83" s="17" t="s">
        <v>6</v>
      </c>
      <c r="B83" s="244" t="s">
        <v>130</v>
      </c>
      <c r="C83" s="244"/>
      <c r="D83" s="245" t="s">
        <v>56</v>
      </c>
      <c r="E83" s="245"/>
      <c r="F83" s="246" t="s">
        <v>34</v>
      </c>
      <c r="G83" s="247"/>
      <c r="H83" s="248" t="s">
        <v>160</v>
      </c>
      <c r="I83" s="249"/>
      <c r="J83" s="250"/>
      <c r="K83" s="148"/>
      <c r="L83" s="24"/>
    </row>
    <row r="84" spans="1:12" ht="18.75" customHeight="1" x14ac:dyDescent="0.15">
      <c r="A84" s="17" t="s">
        <v>6</v>
      </c>
      <c r="B84" s="244" t="s">
        <v>142</v>
      </c>
      <c r="C84" s="244"/>
      <c r="D84" s="245" t="s">
        <v>34</v>
      </c>
      <c r="E84" s="245"/>
      <c r="F84" s="246" t="s">
        <v>129</v>
      </c>
      <c r="G84" s="247"/>
      <c r="H84" s="248" t="s">
        <v>161</v>
      </c>
      <c r="I84" s="249"/>
      <c r="J84" s="250"/>
      <c r="K84" s="148"/>
      <c r="L84" s="24"/>
    </row>
    <row r="85" spans="1:12" ht="18.75" customHeight="1" x14ac:dyDescent="0.15">
      <c r="A85" s="17" t="s">
        <v>6</v>
      </c>
      <c r="B85" s="239"/>
      <c r="C85" s="239"/>
      <c r="D85" s="240"/>
      <c r="E85" s="240"/>
      <c r="F85" s="241"/>
      <c r="G85" s="242"/>
      <c r="H85" s="241"/>
      <c r="I85" s="243"/>
      <c r="J85" s="242"/>
      <c r="K85" s="149"/>
      <c r="L85" s="24"/>
    </row>
    <row r="86" spans="1:12" ht="18.75" customHeight="1" x14ac:dyDescent="0.15">
      <c r="A86" s="17" t="s">
        <v>6</v>
      </c>
      <c r="B86" s="239"/>
      <c r="C86" s="239"/>
      <c r="D86" s="240"/>
      <c r="E86" s="240"/>
      <c r="F86" s="241"/>
      <c r="G86" s="242"/>
      <c r="H86" s="241"/>
      <c r="I86" s="243"/>
      <c r="J86" s="242"/>
      <c r="K86" s="149"/>
      <c r="L86" s="24"/>
    </row>
    <row r="87" spans="1:12" ht="18.75" customHeight="1" x14ac:dyDescent="0.15">
      <c r="A87" s="17" t="s">
        <v>6</v>
      </c>
      <c r="B87" s="239"/>
      <c r="C87" s="239"/>
      <c r="D87" s="240"/>
      <c r="E87" s="240"/>
      <c r="F87" s="241"/>
      <c r="G87" s="242"/>
      <c r="H87" s="241"/>
      <c r="I87" s="243"/>
      <c r="J87" s="242"/>
      <c r="K87" s="149"/>
      <c r="L87" s="24"/>
    </row>
  </sheetData>
  <sheetProtection password="CC71" sheet="1" objects="1" scenarios="1"/>
  <mergeCells count="141">
    <mergeCell ref="N3:P3"/>
    <mergeCell ref="B4:E4"/>
    <mergeCell ref="R4:R5"/>
    <mergeCell ref="B5:E5"/>
    <mergeCell ref="B6:E6"/>
    <mergeCell ref="B11:C11"/>
    <mergeCell ref="L11:N11"/>
    <mergeCell ref="A1:M1"/>
    <mergeCell ref="B3:E3"/>
    <mergeCell ref="G3:G4"/>
    <mergeCell ref="H3:I3"/>
    <mergeCell ref="J3:J4"/>
    <mergeCell ref="K3:K4"/>
    <mergeCell ref="L3:L4"/>
    <mergeCell ref="B15:C15"/>
    <mergeCell ref="L15:N15"/>
    <mergeCell ref="B16:C16"/>
    <mergeCell ref="L16:N16"/>
    <mergeCell ref="B17:C17"/>
    <mergeCell ref="L17:N17"/>
    <mergeCell ref="B12:C12"/>
    <mergeCell ref="L12:N12"/>
    <mergeCell ref="B13:C13"/>
    <mergeCell ref="L13:N13"/>
    <mergeCell ref="B14:C14"/>
    <mergeCell ref="L14:N14"/>
    <mergeCell ref="I23:I24"/>
    <mergeCell ref="J23:M23"/>
    <mergeCell ref="E24:F24"/>
    <mergeCell ref="B18:C18"/>
    <mergeCell ref="L18:N18"/>
    <mergeCell ref="B19:C19"/>
    <mergeCell ref="L19:N19"/>
    <mergeCell ref="B20:C20"/>
    <mergeCell ref="L20:N20"/>
    <mergeCell ref="E25:F25"/>
    <mergeCell ref="E26:F26"/>
    <mergeCell ref="E27:F27"/>
    <mergeCell ref="E28:F28"/>
    <mergeCell ref="E29:F29"/>
    <mergeCell ref="E30:F30"/>
    <mergeCell ref="A23:A24"/>
    <mergeCell ref="B23:B24"/>
    <mergeCell ref="C23:C24"/>
    <mergeCell ref="D23:H23"/>
    <mergeCell ref="F38:G38"/>
    <mergeCell ref="H38:I38"/>
    <mergeCell ref="F39:G39"/>
    <mergeCell ref="H39:I39"/>
    <mergeCell ref="F40:G40"/>
    <mergeCell ref="H40:I40"/>
    <mergeCell ref="E31:F31"/>
    <mergeCell ref="E32:F32"/>
    <mergeCell ref="E33:F33"/>
    <mergeCell ref="E34:F34"/>
    <mergeCell ref="E35:F35"/>
    <mergeCell ref="E36:F36"/>
    <mergeCell ref="B48:E48"/>
    <mergeCell ref="F48:G48"/>
    <mergeCell ref="B49:E49"/>
    <mergeCell ref="F49:G49"/>
    <mergeCell ref="B50:E50"/>
    <mergeCell ref="F50:G50"/>
    <mergeCell ref="F41:G41"/>
    <mergeCell ref="H41:I41"/>
    <mergeCell ref="F42:G42"/>
    <mergeCell ref="H42:I42"/>
    <mergeCell ref="B47:E47"/>
    <mergeCell ref="F47:G47"/>
    <mergeCell ref="B54:E54"/>
    <mergeCell ref="F54:G54"/>
    <mergeCell ref="B55:E55"/>
    <mergeCell ref="F55:G55"/>
    <mergeCell ref="B56:E56"/>
    <mergeCell ref="F56:G56"/>
    <mergeCell ref="B51:E51"/>
    <mergeCell ref="F51:G51"/>
    <mergeCell ref="B52:E52"/>
    <mergeCell ref="F52:G52"/>
    <mergeCell ref="B53:E53"/>
    <mergeCell ref="F53:G53"/>
    <mergeCell ref="B65:D65"/>
    <mergeCell ref="E65:K67"/>
    <mergeCell ref="B66:D66"/>
    <mergeCell ref="B67:D67"/>
    <mergeCell ref="A70:L70"/>
    <mergeCell ref="B71:J71"/>
    <mergeCell ref="A57:L57"/>
    <mergeCell ref="A58:L58"/>
    <mergeCell ref="B59:G59"/>
    <mergeCell ref="H59:N59"/>
    <mergeCell ref="A60:L60"/>
    <mergeCell ref="A61:L62"/>
    <mergeCell ref="M61:N62"/>
    <mergeCell ref="B78:C78"/>
    <mergeCell ref="D78:E78"/>
    <mergeCell ref="F78:G78"/>
    <mergeCell ref="H78:J78"/>
    <mergeCell ref="B79:C79"/>
    <mergeCell ref="D79:E79"/>
    <mergeCell ref="F79:G79"/>
    <mergeCell ref="H79:J79"/>
    <mergeCell ref="B72:J72"/>
    <mergeCell ref="B73:J73"/>
    <mergeCell ref="B74:J74"/>
    <mergeCell ref="B77:C77"/>
    <mergeCell ref="D77:E77"/>
    <mergeCell ref="F77:G77"/>
    <mergeCell ref="H77:J77"/>
    <mergeCell ref="B82:C82"/>
    <mergeCell ref="D82:E82"/>
    <mergeCell ref="F82:G82"/>
    <mergeCell ref="H82:J82"/>
    <mergeCell ref="B83:C83"/>
    <mergeCell ref="D83:E83"/>
    <mergeCell ref="F83:G83"/>
    <mergeCell ref="H83:J83"/>
    <mergeCell ref="B80:C80"/>
    <mergeCell ref="D80:E80"/>
    <mergeCell ref="F80:G80"/>
    <mergeCell ref="H80:J80"/>
    <mergeCell ref="B81:C81"/>
    <mergeCell ref="D81:E81"/>
    <mergeCell ref="F81:G81"/>
    <mergeCell ref="H81:J81"/>
    <mergeCell ref="B86:C86"/>
    <mergeCell ref="D86:E86"/>
    <mergeCell ref="F86:G86"/>
    <mergeCell ref="H86:J86"/>
    <mergeCell ref="B87:C87"/>
    <mergeCell ref="D87:E87"/>
    <mergeCell ref="F87:G87"/>
    <mergeCell ref="H87:J87"/>
    <mergeCell ref="B84:C84"/>
    <mergeCell ref="D84:E84"/>
    <mergeCell ref="F84:G84"/>
    <mergeCell ref="H84:J84"/>
    <mergeCell ref="B85:C85"/>
    <mergeCell ref="D85:E85"/>
    <mergeCell ref="F85:G85"/>
    <mergeCell ref="H85:J85"/>
  </mergeCells>
  <phoneticPr fontId="2"/>
  <conditionalFormatting sqref="A61:L62 A60:E60">
    <cfRule type="expression" dxfId="171" priority="42">
      <formula>$Q$1="○"</formula>
    </cfRule>
  </conditionalFormatting>
  <conditionalFormatting sqref="C39">
    <cfRule type="expression" dxfId="170" priority="40">
      <formula>$C$39&gt;$B$39/2</formula>
    </cfRule>
    <cfRule type="expression" dxfId="169" priority="41">
      <formula>$C$39&gt;10000000</formula>
    </cfRule>
  </conditionalFormatting>
  <conditionalFormatting sqref="C40">
    <cfRule type="expression" dxfId="168" priority="38">
      <formula>$C$40&gt;$B$40/2</formula>
    </cfRule>
    <cfRule type="expression" dxfId="167" priority="39">
      <formula>$C$40&gt;1000000</formula>
    </cfRule>
  </conditionalFormatting>
  <conditionalFormatting sqref="C41">
    <cfRule type="expression" dxfId="166" priority="36">
      <formula>$C$41&gt;$B$41/2</formula>
    </cfRule>
    <cfRule type="expression" dxfId="165" priority="37">
      <formula>$C$41&gt;100000</formula>
    </cfRule>
  </conditionalFormatting>
  <conditionalFormatting sqref="R9">
    <cfRule type="expression" dxfId="164" priority="33">
      <formula>R9="NG"</formula>
    </cfRule>
  </conditionalFormatting>
  <conditionalFormatting sqref="L25:M36">
    <cfRule type="expression" dxfId="163" priority="16">
      <formula>$J25="追加"</formula>
    </cfRule>
    <cfRule type="expression" dxfId="162" priority="35">
      <formula>$J25="新規"</formula>
    </cfRule>
  </conditionalFormatting>
  <conditionalFormatting sqref="B39:B41">
    <cfRule type="expression" dxfId="161" priority="34">
      <formula>($C39+$D39+$E39)&lt;&gt;$B39</formula>
    </cfRule>
  </conditionalFormatting>
  <conditionalFormatting sqref="R39:T41">
    <cfRule type="expression" dxfId="160" priority="31">
      <formula>R39="NG"</formula>
    </cfRule>
    <cfRule type="expression" dxfId="159" priority="32">
      <formula>$R21="NG"</formula>
    </cfRule>
  </conditionalFormatting>
  <conditionalFormatting sqref="T42">
    <cfRule type="expression" dxfId="158" priority="29">
      <formula>T42="NG"</formula>
    </cfRule>
    <cfRule type="expression" dxfId="157" priority="30">
      <formula>$R24="NG"</formula>
    </cfRule>
  </conditionalFormatting>
  <conditionalFormatting sqref="R60:R61">
    <cfRule type="expression" dxfId="156" priority="27">
      <formula>R60="NG"</formula>
    </cfRule>
    <cfRule type="expression" dxfId="155" priority="28">
      <formula>$R43="NG"</formula>
    </cfRule>
  </conditionalFormatting>
  <conditionalFormatting sqref="R65">
    <cfRule type="expression" dxfId="154" priority="26">
      <formula>R65="NG"</formula>
    </cfRule>
  </conditionalFormatting>
  <conditionalFormatting sqref="R3">
    <cfRule type="expression" dxfId="153" priority="24">
      <formula>$R3&lt;&gt;"要修正！"</formula>
    </cfRule>
    <cfRule type="expression" dxfId="152" priority="25">
      <formula>$R3="要修正！"</formula>
    </cfRule>
  </conditionalFormatting>
  <conditionalFormatting sqref="S25:S36">
    <cfRule type="expression" dxfId="151" priority="43">
      <formula>S25="NG"</formula>
    </cfRule>
  </conditionalFormatting>
  <conditionalFormatting sqref="S59">
    <cfRule type="expression" dxfId="150" priority="23">
      <formula>S59="NG"</formula>
    </cfRule>
  </conditionalFormatting>
  <conditionalFormatting sqref="R59">
    <cfRule type="expression" dxfId="149" priority="21">
      <formula>R59="NG"</formula>
    </cfRule>
    <cfRule type="expression" dxfId="148" priority="22">
      <formula>$R42="NG"</formula>
    </cfRule>
  </conditionalFormatting>
  <conditionalFormatting sqref="R72">
    <cfRule type="expression" dxfId="147" priority="20">
      <formula>R72="NG"</formula>
    </cfRule>
  </conditionalFormatting>
  <conditionalFormatting sqref="R25:R36">
    <cfRule type="expression" dxfId="146" priority="19">
      <formula>R25="NG"</formula>
    </cfRule>
  </conditionalFormatting>
  <conditionalFormatting sqref="S12:S19">
    <cfRule type="expression" dxfId="145" priority="17">
      <formula>$S12="NG"</formula>
    </cfRule>
    <cfRule type="expression" dxfId="144" priority="18">
      <formula>$R1048572="NG"</formula>
    </cfRule>
  </conditionalFormatting>
  <conditionalFormatting sqref="T25:T36">
    <cfRule type="expression" dxfId="143" priority="15">
      <formula>T25="NG"</formula>
    </cfRule>
  </conditionalFormatting>
  <conditionalFormatting sqref="L9">
    <cfRule type="expression" dxfId="142" priority="14">
      <formula>$L$9="NG"</formula>
    </cfRule>
  </conditionalFormatting>
  <conditionalFormatting sqref="R4:R5">
    <cfRule type="expression" dxfId="141" priority="13">
      <formula>$R$3="要修正！"</formula>
    </cfRule>
  </conditionalFormatting>
  <conditionalFormatting sqref="A41:H41">
    <cfRule type="expression" dxfId="140" priority="12">
      <formula>$Q$1="○"</formula>
    </cfRule>
  </conditionalFormatting>
  <conditionalFormatting sqref="A55:G55">
    <cfRule type="expression" dxfId="139" priority="11">
      <formula>$Q$1="○"</formula>
    </cfRule>
  </conditionalFormatting>
  <conditionalFormatting sqref="A83:J83">
    <cfRule type="expression" dxfId="138" priority="10">
      <formula>$Q$1="○"</formula>
    </cfRule>
  </conditionalFormatting>
  <conditionalFormatting sqref="J25:J26">
    <cfRule type="expression" dxfId="137" priority="8">
      <formula>$I25="追加"</formula>
    </cfRule>
    <cfRule type="expression" dxfId="136" priority="9">
      <formula>$I25="新規"</formula>
    </cfRule>
  </conditionalFormatting>
  <conditionalFormatting sqref="J27:K36">
    <cfRule type="expression" dxfId="135" priority="6">
      <formula>$I27="追加"</formula>
    </cfRule>
    <cfRule type="expression" dxfId="134" priority="7">
      <formula>$I27="新規"</formula>
    </cfRule>
  </conditionalFormatting>
  <conditionalFormatting sqref="A59:G59">
    <cfRule type="expression" dxfId="133" priority="5">
      <formula>"$Q$1=○"</formula>
    </cfRule>
  </conditionalFormatting>
  <conditionalFormatting sqref="K25">
    <cfRule type="expression" dxfId="132" priority="3">
      <formula>$I25="追加"</formula>
    </cfRule>
    <cfRule type="expression" dxfId="131" priority="4">
      <formula>$I25="新規"</formula>
    </cfRule>
  </conditionalFormatting>
  <conditionalFormatting sqref="K26">
    <cfRule type="expression" dxfId="130" priority="1">
      <formula>$I26="追加"</formula>
    </cfRule>
    <cfRule type="expression" dxfId="129" priority="2">
      <formula>$I26="新規"</formula>
    </cfRule>
  </conditionalFormatting>
  <dataValidations count="2">
    <dataValidation type="list" allowBlank="1" showInputMessage="1" showErrorMessage="1" sqref="E12:E19" xr:uid="{00000000-0002-0000-0900-000000000000}">
      <formula1>$U$12:$U$15</formula1>
    </dataValidation>
    <dataValidation type="list" allowBlank="1" showInputMessage="1" showErrorMessage="1" sqref="Q1 O1" xr:uid="{00000000-0002-0000-0900-000001000000}">
      <formula1>$S$1:$S$2</formula1>
    </dataValidation>
  </dataValidations>
  <pageMargins left="0.70866141732283472" right="0.70866141732283472" top="0.82677165354330717" bottom="0.74803149606299213" header="0.31496062992125984" footer="0.31496062992125984"/>
  <pageSetup paperSize="9" scale="52" fitToHeight="0" orientation="landscape" r:id="rId1"/>
  <headerFooter>
    <oddHeader>&amp;L様式第1号別添-1&amp;R事業参加者用（事業参加者→事業実施主体）</oddHeader>
  </headerFooter>
  <rowBreaks count="1" manualBreakCount="1">
    <brk id="42" max="13" man="1"/>
  </rowBreaks>
  <colBreaks count="1" manualBreakCount="1">
    <brk id="28" max="81"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900-000002000000}">
          <x14:formula1>
            <xm:f>リスト!$H$2:$H$3</xm:f>
          </x14:formula1>
          <xm:sqref>A65:A67 A78:A87</xm:sqref>
        </x14:dataValidation>
        <x14:dataValidation type="list" allowBlank="1" showInputMessage="1" showErrorMessage="1" xr:uid="{00000000-0002-0000-0900-000003000000}">
          <x14:formula1>
            <xm:f>リスト!$K$2:$K$3</xm:f>
          </x14:formula1>
          <xm:sqref>A48:A56</xm:sqref>
        </x14:dataValidation>
        <x14:dataValidation type="list" allowBlank="1" showInputMessage="1" showErrorMessage="1" xr:uid="{00000000-0002-0000-0900-000004000000}">
          <x14:formula1>
            <xm:f>リスト!$H$2:$H$4</xm:f>
          </x14:formula1>
          <xm:sqref>L25:M36 A72:A74</xm:sqref>
        </x14:dataValidation>
        <x14:dataValidation type="list" allowBlank="1" showInputMessage="1" showErrorMessage="1" xr:uid="{00000000-0002-0000-0900-000005000000}">
          <x14:formula1>
            <xm:f>リスト!$G$2:$G$4</xm:f>
          </x14:formula1>
          <xm:sqref>I25:I36</xm:sqref>
        </x14:dataValidation>
        <x14:dataValidation type="list" allowBlank="1" showInputMessage="1" showErrorMessage="1" xr:uid="{00000000-0002-0000-0900-000006000000}">
          <x14:formula1>
            <xm:f>リスト!$E$2:$E$22</xm:f>
          </x14:formula1>
          <xm:sqref>D25:D36</xm:sqref>
        </x14:dataValidation>
        <x14:dataValidation type="list" allowBlank="1" showInputMessage="1" showErrorMessage="1" xr:uid="{00000000-0002-0000-0900-000007000000}">
          <x14:formula1>
            <xm:f>リスト!$D$2:$D$3</xm:f>
          </x14:formula1>
          <xm:sqref>C25:C36</xm:sqref>
        </x14:dataValidation>
        <x14:dataValidation type="list" allowBlank="1" showInputMessage="1" showErrorMessage="1" xr:uid="{00000000-0002-0000-0900-000008000000}">
          <x14:formula1>
            <xm:f>リスト!$C$2:$C$4</xm:f>
          </x14:formula1>
          <xm:sqref>B25:B36</xm:sqref>
        </x14:dataValidation>
        <x14:dataValidation type="list" allowBlank="1" showInputMessage="1" showErrorMessage="1" xr:uid="{00000000-0002-0000-0900-000009000000}">
          <x14:formula1>
            <xm:f>リスト!$J$2:$J$6</xm:f>
          </x14:formula1>
          <xm:sqref>K12:K19</xm:sqref>
        </x14:dataValidation>
        <x14:dataValidation type="list" allowBlank="1" showInputMessage="1" showErrorMessage="1" xr:uid="{00000000-0002-0000-0900-00000A000000}">
          <x14:formula1>
            <xm:f>リスト!$I$2:$I$5</xm:f>
          </x14:formula1>
          <xm:sqref>J12:J19</xm:sqref>
        </x14:dataValidation>
        <x14:dataValidation type="list" allowBlank="1" showInputMessage="1" showErrorMessage="1" xr:uid="{00000000-0002-0000-0900-00000B000000}">
          <x14:formula1>
            <xm:f>リスト!$B$2:$B$11</xm:f>
          </x14:formula1>
          <xm:sqref>I12:I19</xm:sqref>
        </x14:dataValidation>
        <x14:dataValidation type="list" allowBlank="1" showInputMessage="1" showErrorMessage="1" xr:uid="{00000000-0002-0000-0900-00000C000000}">
          <x14:formula1>
            <xm:f>リスト!$A$3:$A$9</xm:f>
          </x14:formula1>
          <xm:sqref>G12:H19</xm:sqref>
        </x14:dataValidation>
        <x14:dataValidation type="list" allowBlank="1" showInputMessage="1" showErrorMessage="1" xr:uid="{00000000-0002-0000-0900-00000D000000}">
          <x14:formula1>
            <xm:f>'C:\Users\113277\Box\【02_課所共有】09_04_生産振興課\R05年度\文書ファイル\03野菜担当\53_国庫事業等\53_08_省エネ型施設園芸産地育成緊急対策事業\53_08_090_令和5年度補正予算省エネ事業例規\04 実施要領\修正中\[（修正中2）実施要領　様式1別添1,2.xlsx]リスト'!#REF!</xm:f>
          </x14:formula1>
          <xm:sqref>A59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Y87"/>
  <sheetViews>
    <sheetView view="pageBreakPreview" zoomScale="90" zoomScaleNormal="100" zoomScaleSheetLayoutView="90" workbookViewId="0">
      <selection activeCell="A2" sqref="A2"/>
    </sheetView>
  </sheetViews>
  <sheetFormatPr defaultRowHeight="22.5" customHeight="1" x14ac:dyDescent="0.15"/>
  <cols>
    <col min="1" max="17" width="14.625" style="21" customWidth="1"/>
    <col min="18" max="18" width="23.25" style="46" customWidth="1"/>
    <col min="19" max="19" width="23.5" style="21" bestFit="1" customWidth="1"/>
    <col min="20" max="20" width="18.875" style="21" bestFit="1" customWidth="1"/>
    <col min="21" max="21" width="11.125" style="21" bestFit="1" customWidth="1"/>
    <col min="22" max="16384" width="9" style="21"/>
  </cols>
  <sheetData>
    <row r="1" spans="1:21" s="18" customFormat="1" ht="22.5" customHeight="1" x14ac:dyDescent="0.15">
      <c r="A1" s="305" t="s">
        <v>243</v>
      </c>
      <c r="B1" s="305"/>
      <c r="C1" s="305"/>
      <c r="D1" s="305"/>
      <c r="E1" s="305"/>
      <c r="F1" s="305"/>
      <c r="G1" s="305"/>
      <c r="H1" s="305"/>
      <c r="I1" s="305"/>
      <c r="J1" s="305"/>
      <c r="K1" s="305"/>
      <c r="L1" s="305"/>
      <c r="M1" s="305"/>
      <c r="N1" s="187" t="s">
        <v>210</v>
      </c>
      <c r="O1" s="201"/>
      <c r="P1" s="188" t="s">
        <v>209</v>
      </c>
      <c r="Q1" s="202"/>
      <c r="R1" s="186" t="s">
        <v>93</v>
      </c>
      <c r="S1" s="130" t="s">
        <v>208</v>
      </c>
      <c r="T1" s="125"/>
    </row>
    <row r="2" spans="1:21" s="19" customFormat="1" ht="17.25" x14ac:dyDescent="0.15">
      <c r="A2" s="169" t="s">
        <v>228</v>
      </c>
      <c r="B2" s="169"/>
      <c r="C2" s="169"/>
      <c r="D2" s="169"/>
      <c r="E2" s="169"/>
      <c r="F2" s="169"/>
      <c r="G2" s="169" t="s">
        <v>232</v>
      </c>
      <c r="H2" s="169"/>
      <c r="I2" s="169"/>
      <c r="J2" s="169"/>
      <c r="K2" s="169"/>
      <c r="L2" s="119"/>
      <c r="M2" s="120"/>
      <c r="N2" s="119"/>
      <c r="O2" s="170"/>
      <c r="P2" s="121"/>
      <c r="Q2" s="121"/>
      <c r="R2" s="43"/>
      <c r="S2" s="103" t="s">
        <v>230</v>
      </c>
      <c r="T2" s="126"/>
      <c r="U2" s="18"/>
    </row>
    <row r="3" spans="1:21" s="19" customFormat="1" ht="22.5" customHeight="1" x14ac:dyDescent="0.15">
      <c r="A3" s="171" t="s">
        <v>59</v>
      </c>
      <c r="B3" s="296"/>
      <c r="C3" s="297"/>
      <c r="D3" s="297"/>
      <c r="E3" s="298"/>
      <c r="F3" s="172"/>
      <c r="G3" s="306" t="s">
        <v>1</v>
      </c>
      <c r="H3" s="308" t="s">
        <v>234</v>
      </c>
      <c r="I3" s="309"/>
      <c r="J3" s="306" t="s">
        <v>2</v>
      </c>
      <c r="K3" s="306" t="s">
        <v>204</v>
      </c>
      <c r="L3" s="310" t="s">
        <v>205</v>
      </c>
      <c r="M3" s="169"/>
      <c r="N3" s="295" t="s">
        <v>203</v>
      </c>
      <c r="O3" s="295"/>
      <c r="P3" s="295"/>
      <c r="Q3" s="169"/>
      <c r="R3" s="44" t="str">
        <f>IF(COUNTIF(R5:U87,"NG"),"要修正！","クリア ! ")</f>
        <v xml:space="preserve">クリア ! </v>
      </c>
      <c r="S3" s="19" t="s">
        <v>189</v>
      </c>
      <c r="U3" s="18"/>
    </row>
    <row r="4" spans="1:21" s="19" customFormat="1" ht="22.5" customHeight="1" x14ac:dyDescent="0.15">
      <c r="A4" s="171" t="s">
        <v>58</v>
      </c>
      <c r="B4" s="296"/>
      <c r="C4" s="297"/>
      <c r="D4" s="297"/>
      <c r="E4" s="298"/>
      <c r="F4" s="172"/>
      <c r="G4" s="307"/>
      <c r="H4" s="200" t="s">
        <v>241</v>
      </c>
      <c r="I4" s="200" t="s">
        <v>242</v>
      </c>
      <c r="J4" s="307"/>
      <c r="K4" s="307"/>
      <c r="L4" s="311"/>
      <c r="M4" s="174"/>
      <c r="N4" s="189" t="s">
        <v>200</v>
      </c>
      <c r="O4" s="190" t="s">
        <v>201</v>
      </c>
      <c r="P4" s="190" t="s">
        <v>204</v>
      </c>
      <c r="Q4" s="169"/>
      <c r="R4" s="299" t="str">
        <f>IF(R3="要修正！","※「クリア！」になるようNG箇所を修正してください。","")</f>
        <v/>
      </c>
    </row>
    <row r="5" spans="1:21" s="19" customFormat="1" ht="22.5" customHeight="1" x14ac:dyDescent="0.15">
      <c r="A5" s="171" t="s">
        <v>60</v>
      </c>
      <c r="B5" s="301"/>
      <c r="C5" s="297"/>
      <c r="D5" s="297"/>
      <c r="E5" s="298"/>
      <c r="F5" s="172"/>
      <c r="G5" s="175" t="s">
        <v>158</v>
      </c>
      <c r="H5" s="176"/>
      <c r="I5" s="176"/>
      <c r="J5" s="177">
        <f>H5-I5</f>
        <v>0</v>
      </c>
      <c r="K5" s="178" t="str">
        <f>IFERROR(J5/H5*100,"")</f>
        <v/>
      </c>
      <c r="L5" s="179"/>
      <c r="M5" s="174"/>
      <c r="N5" s="191"/>
      <c r="O5" s="192">
        <f>H5-N5</f>
        <v>0</v>
      </c>
      <c r="P5" s="193"/>
      <c r="Q5" s="169"/>
      <c r="R5" s="300"/>
    </row>
    <row r="6" spans="1:21" s="19" customFormat="1" ht="22.5" customHeight="1" x14ac:dyDescent="0.15">
      <c r="A6" s="171" t="s">
        <v>61</v>
      </c>
      <c r="B6" s="296"/>
      <c r="C6" s="297"/>
      <c r="D6" s="297"/>
      <c r="E6" s="298"/>
      <c r="F6" s="172"/>
      <c r="G6" s="175" t="s">
        <v>3</v>
      </c>
      <c r="H6" s="176"/>
      <c r="I6" s="176"/>
      <c r="J6" s="177">
        <f t="shared" ref="J6:J8" si="0">H6-I6</f>
        <v>0</v>
      </c>
      <c r="K6" s="178" t="str">
        <f>IFERROR(J6/H6*100,"")</f>
        <v/>
      </c>
      <c r="L6" s="179"/>
      <c r="M6" s="174"/>
      <c r="N6" s="191"/>
      <c r="O6" s="192">
        <f>H6-N6</f>
        <v>0</v>
      </c>
      <c r="P6" s="193"/>
      <c r="Q6" s="169"/>
      <c r="R6" s="45" t="s">
        <v>191</v>
      </c>
      <c r="S6" s="109" t="s">
        <v>199</v>
      </c>
    </row>
    <row r="7" spans="1:21" s="19" customFormat="1" ht="22.5" customHeight="1" x14ac:dyDescent="0.15">
      <c r="A7" s="180"/>
      <c r="B7" s="181"/>
      <c r="C7" s="182"/>
      <c r="D7" s="182"/>
      <c r="E7" s="182"/>
      <c r="F7" s="182"/>
      <c r="G7" s="175" t="s">
        <v>211</v>
      </c>
      <c r="H7" s="176"/>
      <c r="I7" s="176"/>
      <c r="J7" s="177">
        <f t="shared" si="0"/>
        <v>0</v>
      </c>
      <c r="K7" s="178" t="str">
        <f>IFERROR(J7/H7*100,"")</f>
        <v/>
      </c>
      <c r="L7" s="179"/>
      <c r="M7" s="174"/>
      <c r="N7" s="191"/>
      <c r="O7" s="192">
        <f>H7-N7</f>
        <v>0</v>
      </c>
      <c r="P7" s="193"/>
      <c r="Q7" s="169"/>
      <c r="R7" s="45"/>
      <c r="S7" s="109"/>
    </row>
    <row r="8" spans="1:21" s="19" customFormat="1" ht="22.5" customHeight="1" x14ac:dyDescent="0.15">
      <c r="A8" s="180"/>
      <c r="B8" s="181"/>
      <c r="C8" s="182"/>
      <c r="D8" s="182"/>
      <c r="E8" s="182"/>
      <c r="F8" s="182"/>
      <c r="G8" s="175" t="s">
        <v>212</v>
      </c>
      <c r="H8" s="176"/>
      <c r="I8" s="176"/>
      <c r="J8" s="177">
        <f t="shared" si="0"/>
        <v>0</v>
      </c>
      <c r="K8" s="178" t="str">
        <f>IFERROR(J8/H8*100,"")</f>
        <v/>
      </c>
      <c r="L8" s="179"/>
      <c r="M8" s="174"/>
      <c r="N8" s="191"/>
      <c r="O8" s="192">
        <f>H8-N8</f>
        <v>0</v>
      </c>
      <c r="P8" s="193"/>
      <c r="Q8" s="169"/>
      <c r="R8" s="45"/>
      <c r="S8" s="109"/>
    </row>
    <row r="9" spans="1:21" s="19" customFormat="1" ht="22.5" customHeight="1" x14ac:dyDescent="0.15">
      <c r="A9" s="169"/>
      <c r="B9" s="169"/>
      <c r="C9" s="169"/>
      <c r="D9" s="169"/>
      <c r="E9" s="183"/>
      <c r="F9" s="183"/>
      <c r="G9" s="175" t="s">
        <v>36</v>
      </c>
      <c r="H9" s="177">
        <f>H5+H6*0.939+H7*1.299+H8*1.56</f>
        <v>0</v>
      </c>
      <c r="I9" s="177">
        <f>I5+I6*0.939+I7*1.299+I8*1.56</f>
        <v>0</v>
      </c>
      <c r="J9" s="177">
        <f>J5+J6*0.939+J7*1.299+J8*1.56</f>
        <v>0</v>
      </c>
      <c r="K9" s="178" t="str">
        <f>IFERROR(J9/H9*100,"")</f>
        <v/>
      </c>
      <c r="L9" s="173" t="str">
        <f>IF((K9=""),"",IF(K9&gt;=5,"OK","NG"))</f>
        <v/>
      </c>
      <c r="M9" s="174"/>
      <c r="N9" s="194">
        <f>N5+N6*0.939+N7*1.299+N8*1.56</f>
        <v>0</v>
      </c>
      <c r="O9" s="188">
        <f>O5+O6*0.939+O7*1.299+O8*1.56</f>
        <v>0</v>
      </c>
      <c r="P9" s="188" t="str">
        <f>IFERROR(O9/H9*100,"")</f>
        <v/>
      </c>
      <c r="Q9" s="169"/>
      <c r="R9" s="112" t="str">
        <f>IF((L9&lt;&gt;"NG"),"OK","NG")</f>
        <v>OK</v>
      </c>
      <c r="S9" s="110" t="str">
        <f>IF(AND((O1="○"),(K9&lt;10)),"NG","OK")</f>
        <v>OK</v>
      </c>
    </row>
    <row r="10" spans="1:21" ht="22.5" customHeight="1" x14ac:dyDescent="0.15">
      <c r="A10" s="184" t="s">
        <v>235</v>
      </c>
      <c r="B10" s="184"/>
      <c r="C10" s="184"/>
      <c r="D10" s="184"/>
      <c r="E10" s="184"/>
      <c r="F10" s="184"/>
      <c r="G10" s="184"/>
      <c r="H10" s="184"/>
      <c r="I10" s="184"/>
      <c r="J10" s="184"/>
      <c r="K10" s="184"/>
      <c r="L10" s="184"/>
      <c r="M10" s="184"/>
      <c r="N10" s="185"/>
      <c r="O10" s="184"/>
      <c r="P10" s="18"/>
      <c r="Q10" s="18"/>
    </row>
    <row r="11" spans="1:21" s="48" customFormat="1" ht="17.25" x14ac:dyDescent="0.15">
      <c r="A11" s="22" t="s">
        <v>38</v>
      </c>
      <c r="B11" s="257" t="s">
        <v>21</v>
      </c>
      <c r="C11" s="258"/>
      <c r="D11" s="22" t="s">
        <v>22</v>
      </c>
      <c r="E11" s="22" t="s">
        <v>231</v>
      </c>
      <c r="F11" s="22" t="s">
        <v>215</v>
      </c>
      <c r="G11" s="211" t="s">
        <v>88</v>
      </c>
      <c r="H11" s="211" t="s">
        <v>89</v>
      </c>
      <c r="I11" s="206" t="s">
        <v>67</v>
      </c>
      <c r="J11" s="206" t="s">
        <v>148</v>
      </c>
      <c r="K11" s="206" t="s">
        <v>116</v>
      </c>
      <c r="L11" s="302" t="s">
        <v>128</v>
      </c>
      <c r="M11" s="303"/>
      <c r="N11" s="304"/>
      <c r="O11" s="47"/>
      <c r="P11" s="128"/>
      <c r="Q11" s="129"/>
      <c r="R11" s="23" t="s">
        <v>190</v>
      </c>
      <c r="S11" s="47" t="s">
        <v>193</v>
      </c>
      <c r="U11" s="21"/>
    </row>
    <row r="12" spans="1:21" ht="22.5" customHeight="1" x14ac:dyDescent="0.15">
      <c r="A12" s="203"/>
      <c r="B12" s="293"/>
      <c r="C12" s="294"/>
      <c r="D12" s="12"/>
      <c r="E12" s="214"/>
      <c r="F12" s="13"/>
      <c r="G12" s="14"/>
      <c r="H12" s="14"/>
      <c r="I12" s="15"/>
      <c r="J12" s="15"/>
      <c r="K12" s="15"/>
      <c r="L12" s="241"/>
      <c r="M12" s="243"/>
      <c r="N12" s="242"/>
      <c r="O12" s="47"/>
      <c r="P12" s="18"/>
      <c r="Q12" s="18"/>
      <c r="R12" s="205" t="str">
        <f>IFERROR(INDEX(E12:E19,MATCH(MAX(D12:D19),D12:D19,0)),"")</f>
        <v/>
      </c>
      <c r="S12" s="102" t="str">
        <f t="shared" ref="S12:S19" si="1">IF(OR(D12=0,D12=""),"OK",(IF(OR(G12=""),"NG","OK")))</f>
        <v>OK</v>
      </c>
      <c r="U12" s="21" t="s">
        <v>216</v>
      </c>
    </row>
    <row r="13" spans="1:21" ht="22.5" customHeight="1" x14ac:dyDescent="0.15">
      <c r="A13" s="203"/>
      <c r="B13" s="293"/>
      <c r="C13" s="294"/>
      <c r="D13" s="12"/>
      <c r="E13" s="214"/>
      <c r="F13" s="13"/>
      <c r="G13" s="14"/>
      <c r="H13" s="14"/>
      <c r="I13" s="15"/>
      <c r="J13" s="15"/>
      <c r="K13" s="15"/>
      <c r="L13" s="241"/>
      <c r="M13" s="243"/>
      <c r="N13" s="242"/>
      <c r="O13" s="47"/>
      <c r="P13" s="18"/>
      <c r="Q13" s="18"/>
      <c r="R13" s="101"/>
      <c r="S13" s="102" t="str">
        <f>IF(OR(D13=0,D13=""),"OK",(IF(OR(G13=""),"NG","OK")))</f>
        <v>OK</v>
      </c>
      <c r="U13" s="21" t="s">
        <v>218</v>
      </c>
    </row>
    <row r="14" spans="1:21" ht="22.5" customHeight="1" x14ac:dyDescent="0.15">
      <c r="A14" s="203"/>
      <c r="B14" s="293"/>
      <c r="C14" s="294"/>
      <c r="D14" s="12"/>
      <c r="E14" s="214"/>
      <c r="F14" s="13"/>
      <c r="G14" s="14"/>
      <c r="H14" s="14"/>
      <c r="I14" s="15"/>
      <c r="J14" s="15"/>
      <c r="K14" s="15"/>
      <c r="L14" s="241"/>
      <c r="M14" s="243"/>
      <c r="N14" s="242"/>
      <c r="O14" s="47"/>
      <c r="P14" s="18"/>
      <c r="Q14" s="18"/>
      <c r="R14" s="101"/>
      <c r="S14" s="102" t="str">
        <f>IF(OR(D14=0,D14=""),"OK",(IF(OR(G14=""),"NG","OK")))</f>
        <v>OK</v>
      </c>
      <c r="U14" s="21" t="s">
        <v>217</v>
      </c>
    </row>
    <row r="15" spans="1:21" ht="22.5" customHeight="1" x14ac:dyDescent="0.15">
      <c r="A15" s="203"/>
      <c r="B15" s="293"/>
      <c r="C15" s="294"/>
      <c r="D15" s="12"/>
      <c r="E15" s="214"/>
      <c r="F15" s="13"/>
      <c r="G15" s="14"/>
      <c r="H15" s="14"/>
      <c r="I15" s="15"/>
      <c r="J15" s="15"/>
      <c r="K15" s="15"/>
      <c r="L15" s="241"/>
      <c r="M15" s="243"/>
      <c r="N15" s="242"/>
      <c r="O15" s="47"/>
      <c r="P15" s="18"/>
      <c r="Q15" s="18"/>
      <c r="R15" s="101"/>
      <c r="S15" s="102" t="str">
        <f t="shared" si="1"/>
        <v>OK</v>
      </c>
      <c r="U15" s="138" t="s">
        <v>219</v>
      </c>
    </row>
    <row r="16" spans="1:21" ht="22.5" customHeight="1" x14ac:dyDescent="0.15">
      <c r="A16" s="203"/>
      <c r="B16" s="293"/>
      <c r="C16" s="294"/>
      <c r="D16" s="12"/>
      <c r="E16" s="214"/>
      <c r="F16" s="13"/>
      <c r="G16" s="14"/>
      <c r="H16" s="14"/>
      <c r="I16" s="15"/>
      <c r="J16" s="15"/>
      <c r="K16" s="15"/>
      <c r="L16" s="241"/>
      <c r="M16" s="243"/>
      <c r="N16" s="242"/>
      <c r="O16" s="47"/>
      <c r="P16" s="18"/>
      <c r="Q16" s="18"/>
      <c r="R16" s="101"/>
      <c r="S16" s="102" t="str">
        <f t="shared" si="1"/>
        <v>OK</v>
      </c>
    </row>
    <row r="17" spans="1:21" ht="22.5" customHeight="1" x14ac:dyDescent="0.15">
      <c r="A17" s="203"/>
      <c r="B17" s="293"/>
      <c r="C17" s="294"/>
      <c r="D17" s="12"/>
      <c r="E17" s="214"/>
      <c r="F17" s="13"/>
      <c r="G17" s="14"/>
      <c r="H17" s="14"/>
      <c r="I17" s="15"/>
      <c r="J17" s="15"/>
      <c r="K17" s="15"/>
      <c r="L17" s="241"/>
      <c r="M17" s="243"/>
      <c r="N17" s="242"/>
      <c r="O17" s="47"/>
      <c r="P17" s="18"/>
      <c r="Q17" s="18"/>
      <c r="R17" s="101"/>
      <c r="S17" s="102" t="str">
        <f t="shared" si="1"/>
        <v>OK</v>
      </c>
    </row>
    <row r="18" spans="1:21" ht="22.5" customHeight="1" x14ac:dyDescent="0.15">
      <c r="A18" s="203"/>
      <c r="B18" s="293"/>
      <c r="C18" s="294"/>
      <c r="D18" s="12"/>
      <c r="E18" s="214"/>
      <c r="F18" s="13"/>
      <c r="G18" s="14"/>
      <c r="H18" s="14"/>
      <c r="I18" s="15"/>
      <c r="J18" s="15"/>
      <c r="K18" s="15"/>
      <c r="L18" s="241"/>
      <c r="M18" s="243"/>
      <c r="N18" s="242"/>
      <c r="O18" s="47"/>
      <c r="P18" s="18"/>
      <c r="Q18" s="18"/>
      <c r="R18" s="101"/>
      <c r="S18" s="102" t="str">
        <f t="shared" si="1"/>
        <v>OK</v>
      </c>
    </row>
    <row r="19" spans="1:21" ht="22.5" customHeight="1" x14ac:dyDescent="0.15">
      <c r="A19" s="203"/>
      <c r="B19" s="293"/>
      <c r="C19" s="294"/>
      <c r="D19" s="12"/>
      <c r="E19" s="214"/>
      <c r="F19" s="13"/>
      <c r="G19" s="14"/>
      <c r="H19" s="14"/>
      <c r="I19" s="15"/>
      <c r="J19" s="15"/>
      <c r="K19" s="15"/>
      <c r="L19" s="241"/>
      <c r="M19" s="243"/>
      <c r="N19" s="242"/>
      <c r="O19" s="47"/>
      <c r="P19" s="18"/>
      <c r="Q19" s="18"/>
      <c r="R19" s="101"/>
      <c r="S19" s="102" t="str">
        <f t="shared" si="1"/>
        <v>OK</v>
      </c>
    </row>
    <row r="20" spans="1:21" ht="17.25" x14ac:dyDescent="0.15">
      <c r="A20" s="209" t="s">
        <v>0</v>
      </c>
      <c r="B20" s="255" t="s">
        <v>34</v>
      </c>
      <c r="C20" s="256"/>
      <c r="D20" s="20">
        <f>SUM(D12:D19)</f>
        <v>0</v>
      </c>
      <c r="E20" s="209" t="s">
        <v>34</v>
      </c>
      <c r="F20" s="209"/>
      <c r="G20" s="204"/>
      <c r="H20" s="204" t="s">
        <v>34</v>
      </c>
      <c r="I20" s="204" t="s">
        <v>34</v>
      </c>
      <c r="J20" s="204" t="s">
        <v>34</v>
      </c>
      <c r="K20" s="204" t="s">
        <v>34</v>
      </c>
      <c r="L20" s="255" t="s">
        <v>34</v>
      </c>
      <c r="M20" s="259"/>
      <c r="N20" s="256"/>
      <c r="O20" s="47"/>
      <c r="P20" s="18"/>
      <c r="Q20" s="18"/>
      <c r="R20" s="21"/>
    </row>
    <row r="21" spans="1:21" ht="17.25" x14ac:dyDescent="0.15">
      <c r="A21" s="23"/>
      <c r="B21" s="24"/>
      <c r="C21" s="24"/>
      <c r="O21" s="47"/>
      <c r="P21" s="18"/>
      <c r="Q21" s="18"/>
      <c r="R21" s="21"/>
    </row>
    <row r="22" spans="1:21" ht="17.25" x14ac:dyDescent="0.15">
      <c r="A22" s="25" t="s">
        <v>229</v>
      </c>
      <c r="B22" s="26"/>
      <c r="C22" s="26"/>
      <c r="O22" s="47"/>
      <c r="P22" s="18"/>
      <c r="R22" s="21"/>
    </row>
    <row r="23" spans="1:21" s="49" customFormat="1" ht="17.25" x14ac:dyDescent="0.15">
      <c r="A23" s="288" t="s">
        <v>38</v>
      </c>
      <c r="B23" s="288" t="s">
        <v>69</v>
      </c>
      <c r="C23" s="290" t="s">
        <v>104</v>
      </c>
      <c r="D23" s="291" t="s">
        <v>4</v>
      </c>
      <c r="E23" s="292"/>
      <c r="F23" s="292"/>
      <c r="G23" s="292"/>
      <c r="H23" s="292"/>
      <c r="I23" s="288" t="s">
        <v>222</v>
      </c>
      <c r="J23" s="282" t="s">
        <v>80</v>
      </c>
      <c r="K23" s="282"/>
      <c r="L23" s="282"/>
      <c r="M23" s="282"/>
      <c r="N23" s="21"/>
      <c r="O23" s="47"/>
      <c r="P23" s="18"/>
      <c r="Q23" s="111"/>
      <c r="R23" s="21" t="s">
        <v>152</v>
      </c>
      <c r="S23" s="21" t="s">
        <v>152</v>
      </c>
      <c r="U23" s="21"/>
    </row>
    <row r="24" spans="1:21" s="51" customFormat="1" ht="17.25" x14ac:dyDescent="0.15">
      <c r="A24" s="289"/>
      <c r="B24" s="289"/>
      <c r="C24" s="289"/>
      <c r="D24" s="210" t="s">
        <v>122</v>
      </c>
      <c r="E24" s="291" t="s">
        <v>107</v>
      </c>
      <c r="F24" s="292"/>
      <c r="G24" s="210" t="s">
        <v>220</v>
      </c>
      <c r="H24" s="213" t="s">
        <v>221</v>
      </c>
      <c r="I24" s="289"/>
      <c r="J24" s="212" t="s">
        <v>223</v>
      </c>
      <c r="K24" s="151" t="s">
        <v>224</v>
      </c>
      <c r="L24" s="152" t="s">
        <v>225</v>
      </c>
      <c r="M24" s="212" t="s">
        <v>226</v>
      </c>
      <c r="N24" s="21"/>
      <c r="O24" s="47"/>
      <c r="P24" s="18"/>
      <c r="Q24" s="111"/>
      <c r="R24" s="50" t="s">
        <v>172</v>
      </c>
      <c r="S24" s="50" t="s">
        <v>195</v>
      </c>
      <c r="T24" s="51" t="s">
        <v>194</v>
      </c>
      <c r="U24" s="21"/>
    </row>
    <row r="25" spans="1:21" ht="22.5" customHeight="1" x14ac:dyDescent="0.15">
      <c r="A25" s="39"/>
      <c r="B25" s="14"/>
      <c r="C25" s="14"/>
      <c r="D25" s="14"/>
      <c r="E25" s="285"/>
      <c r="F25" s="286"/>
      <c r="G25" s="16"/>
      <c r="H25" s="16"/>
      <c r="I25" s="40"/>
      <c r="J25" s="39"/>
      <c r="K25" s="39"/>
      <c r="L25" s="141" t="s">
        <v>6</v>
      </c>
      <c r="M25" s="141" t="s">
        <v>6</v>
      </c>
      <c r="O25" s="47"/>
      <c r="P25" s="18"/>
      <c r="Q25" s="111"/>
      <c r="R25" s="102" t="str">
        <f>IF(OR(I25="新規",I25="追加",I25=""),"OK",(IF(AND(J25="",K25=""),"NG","OK")))</f>
        <v>OK</v>
      </c>
      <c r="S25" s="102" t="str">
        <f>IF(OR(I25="新規",I25="追加",I25=""),"OK",(IF(OR(AND(L25="",M25=""),AND(L25="",M25="□"),AND(L25="□",M25=""),AND(L25="□",M25="□")),"NG","OK")))</f>
        <v>OK</v>
      </c>
      <c r="T25" s="102" t="str">
        <f>IF(OR(AND(D25&lt;&gt;"",E25&lt;&gt;"",G25&lt;&gt;"",H25&lt;&gt;"",I25&lt;&gt;""),(D25="")),"OK","NG")</f>
        <v>OK</v>
      </c>
    </row>
    <row r="26" spans="1:21" ht="22.5" customHeight="1" x14ac:dyDescent="0.15">
      <c r="A26" s="39"/>
      <c r="B26" s="14"/>
      <c r="C26" s="14"/>
      <c r="D26" s="14"/>
      <c r="E26" s="285"/>
      <c r="F26" s="287"/>
      <c r="G26" s="16"/>
      <c r="H26" s="16"/>
      <c r="I26" s="40"/>
      <c r="J26" s="39"/>
      <c r="K26" s="39"/>
      <c r="L26" s="141" t="s">
        <v>6</v>
      </c>
      <c r="M26" s="141" t="s">
        <v>6</v>
      </c>
      <c r="O26" s="47"/>
      <c r="P26" s="18"/>
      <c r="Q26" s="111"/>
      <c r="R26" s="102" t="str">
        <f t="shared" ref="R26:R36" si="2">IF(OR(I26="新規",I26="追加",I26=""),"OK",(IF(AND(J26="",K26=""),"NG","OK")))</f>
        <v>OK</v>
      </c>
      <c r="S26" s="102" t="str">
        <f t="shared" ref="S26:S36" si="3">IF(OR(I26="新規",I26="追加",I26=""),"OK",(IF(OR(AND(L26="",M26=""),AND(L26="",M26="□"),AND(L26="□",M26=""),AND(L26="□",M26="□")),"NG","OK")))</f>
        <v>OK</v>
      </c>
      <c r="T26" s="102" t="str">
        <f t="shared" ref="T26:T36" si="4">IF(OR(AND(D26&lt;&gt;"",E26&lt;&gt;"",G26&lt;&gt;"",H26&lt;&gt;"",I26&lt;&gt;""),(D26="")),"OK","NG")</f>
        <v>OK</v>
      </c>
    </row>
    <row r="27" spans="1:21" ht="22.5" customHeight="1" x14ac:dyDescent="0.15">
      <c r="A27" s="39"/>
      <c r="B27" s="14"/>
      <c r="C27" s="14"/>
      <c r="D27" s="14"/>
      <c r="E27" s="285"/>
      <c r="F27" s="287"/>
      <c r="G27" s="16"/>
      <c r="H27" s="38"/>
      <c r="I27" s="40"/>
      <c r="J27" s="39"/>
      <c r="K27" s="39"/>
      <c r="L27" s="141" t="s">
        <v>6</v>
      </c>
      <c r="M27" s="141" t="s">
        <v>6</v>
      </c>
      <c r="O27" s="47"/>
      <c r="P27" s="18"/>
      <c r="Q27" s="111"/>
      <c r="R27" s="102" t="str">
        <f t="shared" si="2"/>
        <v>OK</v>
      </c>
      <c r="S27" s="102" t="str">
        <f t="shared" si="3"/>
        <v>OK</v>
      </c>
      <c r="T27" s="102" t="str">
        <f t="shared" si="4"/>
        <v>OK</v>
      </c>
    </row>
    <row r="28" spans="1:21" ht="22.5" customHeight="1" x14ac:dyDescent="0.15">
      <c r="A28" s="39"/>
      <c r="B28" s="14"/>
      <c r="C28" s="14"/>
      <c r="D28" s="14"/>
      <c r="E28" s="285"/>
      <c r="F28" s="286"/>
      <c r="G28" s="139"/>
      <c r="H28" s="16"/>
      <c r="I28" s="40"/>
      <c r="J28" s="39"/>
      <c r="K28" s="39"/>
      <c r="L28" s="141" t="s">
        <v>6</v>
      </c>
      <c r="M28" s="141" t="s">
        <v>6</v>
      </c>
      <c r="O28" s="47"/>
      <c r="P28" s="18"/>
      <c r="Q28" s="111"/>
      <c r="R28" s="102" t="str">
        <f t="shared" si="2"/>
        <v>OK</v>
      </c>
      <c r="S28" s="102" t="str">
        <f t="shared" si="3"/>
        <v>OK</v>
      </c>
      <c r="T28" s="102" t="str">
        <f t="shared" si="4"/>
        <v>OK</v>
      </c>
    </row>
    <row r="29" spans="1:21" ht="22.5" customHeight="1" x14ac:dyDescent="0.15">
      <c r="A29" s="39"/>
      <c r="B29" s="14"/>
      <c r="C29" s="14"/>
      <c r="D29" s="14"/>
      <c r="E29" s="285"/>
      <c r="F29" s="286"/>
      <c r="G29" s="140"/>
      <c r="H29" s="16"/>
      <c r="I29" s="40"/>
      <c r="J29" s="39"/>
      <c r="K29" s="39"/>
      <c r="L29" s="141" t="s">
        <v>6</v>
      </c>
      <c r="M29" s="141" t="s">
        <v>6</v>
      </c>
      <c r="O29" s="47"/>
      <c r="P29" s="18"/>
      <c r="Q29" s="111"/>
      <c r="R29" s="102" t="str">
        <f t="shared" si="2"/>
        <v>OK</v>
      </c>
      <c r="S29" s="102" t="str">
        <f t="shared" si="3"/>
        <v>OK</v>
      </c>
      <c r="T29" s="102" t="str">
        <f t="shared" si="4"/>
        <v>OK</v>
      </c>
    </row>
    <row r="30" spans="1:21" ht="22.5" customHeight="1" x14ac:dyDescent="0.15">
      <c r="A30" s="39"/>
      <c r="B30" s="14"/>
      <c r="C30" s="14"/>
      <c r="D30" s="14"/>
      <c r="E30" s="285"/>
      <c r="F30" s="286"/>
      <c r="G30" s="139"/>
      <c r="H30" s="16"/>
      <c r="I30" s="40"/>
      <c r="J30" s="39"/>
      <c r="K30" s="39"/>
      <c r="L30" s="141" t="s">
        <v>6</v>
      </c>
      <c r="M30" s="141" t="s">
        <v>6</v>
      </c>
      <c r="O30" s="47"/>
      <c r="P30" s="18"/>
      <c r="Q30" s="111"/>
      <c r="R30" s="102" t="str">
        <f t="shared" si="2"/>
        <v>OK</v>
      </c>
      <c r="S30" s="102" t="str">
        <f t="shared" si="3"/>
        <v>OK</v>
      </c>
      <c r="T30" s="102" t="str">
        <f t="shared" si="4"/>
        <v>OK</v>
      </c>
    </row>
    <row r="31" spans="1:21" ht="22.5" customHeight="1" x14ac:dyDescent="0.15">
      <c r="A31" s="39"/>
      <c r="B31" s="14"/>
      <c r="C31" s="14"/>
      <c r="D31" s="14"/>
      <c r="E31" s="285"/>
      <c r="F31" s="286"/>
      <c r="G31" s="139"/>
      <c r="H31" s="16"/>
      <c r="I31" s="40"/>
      <c r="J31" s="39"/>
      <c r="K31" s="39"/>
      <c r="L31" s="141" t="s">
        <v>6</v>
      </c>
      <c r="M31" s="141" t="s">
        <v>6</v>
      </c>
      <c r="O31" s="47"/>
      <c r="P31" s="18"/>
      <c r="Q31" s="111"/>
      <c r="R31" s="102" t="str">
        <f t="shared" si="2"/>
        <v>OK</v>
      </c>
      <c r="S31" s="102" t="str">
        <f t="shared" si="3"/>
        <v>OK</v>
      </c>
      <c r="T31" s="102" t="str">
        <f t="shared" si="4"/>
        <v>OK</v>
      </c>
    </row>
    <row r="32" spans="1:21" ht="22.5" customHeight="1" x14ac:dyDescent="0.15">
      <c r="A32" s="39"/>
      <c r="B32" s="14"/>
      <c r="C32" s="14"/>
      <c r="D32" s="14"/>
      <c r="E32" s="285"/>
      <c r="F32" s="286"/>
      <c r="G32" s="139"/>
      <c r="H32" s="16"/>
      <c r="I32" s="40"/>
      <c r="J32" s="39"/>
      <c r="K32" s="39"/>
      <c r="L32" s="141" t="s">
        <v>6</v>
      </c>
      <c r="M32" s="141" t="s">
        <v>6</v>
      </c>
      <c r="O32" s="47"/>
      <c r="P32" s="18"/>
      <c r="Q32" s="111"/>
      <c r="R32" s="102" t="str">
        <f t="shared" si="2"/>
        <v>OK</v>
      </c>
      <c r="S32" s="102" t="str">
        <f t="shared" si="3"/>
        <v>OK</v>
      </c>
      <c r="T32" s="102" t="str">
        <f t="shared" si="4"/>
        <v>OK</v>
      </c>
    </row>
    <row r="33" spans="1:25" ht="22.5" customHeight="1" x14ac:dyDescent="0.15">
      <c r="A33" s="39"/>
      <c r="B33" s="14"/>
      <c r="C33" s="14"/>
      <c r="D33" s="14"/>
      <c r="E33" s="285"/>
      <c r="F33" s="286"/>
      <c r="G33" s="139"/>
      <c r="H33" s="16"/>
      <c r="I33" s="40"/>
      <c r="J33" s="39"/>
      <c r="K33" s="39"/>
      <c r="L33" s="141" t="s">
        <v>6</v>
      </c>
      <c r="M33" s="141" t="s">
        <v>6</v>
      </c>
      <c r="O33" s="47"/>
      <c r="P33" s="18"/>
      <c r="Q33" s="111"/>
      <c r="R33" s="102" t="str">
        <f t="shared" si="2"/>
        <v>OK</v>
      </c>
      <c r="S33" s="102" t="str">
        <f t="shared" si="3"/>
        <v>OK</v>
      </c>
      <c r="T33" s="102" t="str">
        <f t="shared" si="4"/>
        <v>OK</v>
      </c>
    </row>
    <row r="34" spans="1:25" ht="22.5" customHeight="1" x14ac:dyDescent="0.15">
      <c r="A34" s="39"/>
      <c r="B34" s="14"/>
      <c r="C34" s="14"/>
      <c r="D34" s="14"/>
      <c r="E34" s="285"/>
      <c r="F34" s="286"/>
      <c r="G34" s="139"/>
      <c r="H34" s="16"/>
      <c r="I34" s="40"/>
      <c r="J34" s="39"/>
      <c r="K34" s="39"/>
      <c r="L34" s="141" t="s">
        <v>6</v>
      </c>
      <c r="M34" s="141" t="s">
        <v>6</v>
      </c>
      <c r="O34" s="47"/>
      <c r="P34" s="18"/>
      <c r="Q34" s="111"/>
      <c r="R34" s="102" t="str">
        <f t="shared" si="2"/>
        <v>OK</v>
      </c>
      <c r="S34" s="102" t="str">
        <f t="shared" si="3"/>
        <v>OK</v>
      </c>
      <c r="T34" s="102" t="str">
        <f t="shared" si="4"/>
        <v>OK</v>
      </c>
    </row>
    <row r="35" spans="1:25" ht="22.5" customHeight="1" x14ac:dyDescent="0.15">
      <c r="A35" s="39"/>
      <c r="B35" s="14"/>
      <c r="C35" s="14"/>
      <c r="D35" s="14"/>
      <c r="E35" s="285"/>
      <c r="F35" s="286"/>
      <c r="G35" s="139"/>
      <c r="H35" s="16"/>
      <c r="I35" s="40"/>
      <c r="J35" s="39"/>
      <c r="K35" s="39"/>
      <c r="L35" s="141" t="s">
        <v>6</v>
      </c>
      <c r="M35" s="141" t="s">
        <v>6</v>
      </c>
      <c r="O35" s="47"/>
      <c r="P35" s="18"/>
      <c r="Q35" s="111"/>
      <c r="R35" s="102" t="str">
        <f t="shared" si="2"/>
        <v>OK</v>
      </c>
      <c r="S35" s="102" t="str">
        <f t="shared" si="3"/>
        <v>OK</v>
      </c>
      <c r="T35" s="102" t="str">
        <f t="shared" si="4"/>
        <v>OK</v>
      </c>
    </row>
    <row r="36" spans="1:25" ht="22.5" customHeight="1" x14ac:dyDescent="0.15">
      <c r="A36" s="39"/>
      <c r="B36" s="14"/>
      <c r="C36" s="14"/>
      <c r="D36" s="14"/>
      <c r="E36" s="285"/>
      <c r="F36" s="286"/>
      <c r="G36" s="139"/>
      <c r="H36" s="16"/>
      <c r="I36" s="40"/>
      <c r="J36" s="39"/>
      <c r="K36" s="39"/>
      <c r="L36" s="141" t="s">
        <v>6</v>
      </c>
      <c r="M36" s="141" t="s">
        <v>6</v>
      </c>
      <c r="O36" s="47"/>
      <c r="P36" s="18"/>
      <c r="Q36" s="111"/>
      <c r="R36" s="102" t="str">
        <f t="shared" si="2"/>
        <v>OK</v>
      </c>
      <c r="S36" s="102" t="str">
        <f t="shared" si="3"/>
        <v>OK</v>
      </c>
      <c r="T36" s="102" t="str">
        <f t="shared" si="4"/>
        <v>OK</v>
      </c>
    </row>
    <row r="37" spans="1:25" ht="13.5" x14ac:dyDescent="0.15">
      <c r="G37" s="27"/>
      <c r="O37" s="47"/>
      <c r="Q37" s="111"/>
    </row>
    <row r="38" spans="1:25" s="28" customFormat="1" ht="13.5" x14ac:dyDescent="0.15">
      <c r="A38" s="204" t="s">
        <v>25</v>
      </c>
      <c r="B38" s="204" t="s">
        <v>185</v>
      </c>
      <c r="C38" s="204" t="s">
        <v>186</v>
      </c>
      <c r="D38" s="204" t="s">
        <v>187</v>
      </c>
      <c r="E38" s="204" t="s">
        <v>188</v>
      </c>
      <c r="F38" s="284" t="s">
        <v>37</v>
      </c>
      <c r="G38" s="284"/>
      <c r="H38" s="284" t="s">
        <v>112</v>
      </c>
      <c r="I38" s="284"/>
      <c r="J38" s="47"/>
      <c r="O38" s="47"/>
      <c r="R38" s="52" t="s">
        <v>31</v>
      </c>
      <c r="S38" s="53" t="s">
        <v>111</v>
      </c>
      <c r="T38" s="53" t="s">
        <v>136</v>
      </c>
    </row>
    <row r="39" spans="1:25" ht="22.5" customHeight="1" x14ac:dyDescent="0.15">
      <c r="A39" s="29" t="s">
        <v>100</v>
      </c>
      <c r="B39" s="20">
        <f>SUMIF(B$25:B$36,A39,H$25:H$36)</f>
        <v>0</v>
      </c>
      <c r="C39" s="12"/>
      <c r="D39" s="12"/>
      <c r="E39" s="12"/>
      <c r="F39" s="281"/>
      <c r="G39" s="281"/>
      <c r="H39" s="282" t="s">
        <v>108</v>
      </c>
      <c r="I39" s="282"/>
      <c r="J39" s="142"/>
      <c r="K39" s="30"/>
      <c r="L39" s="30"/>
      <c r="M39" s="30"/>
      <c r="N39" s="30"/>
      <c r="O39" s="30"/>
      <c r="P39" s="30"/>
      <c r="Q39" s="30"/>
      <c r="R39" s="102" t="str">
        <f>IF(C39&lt;=10000000,"OK","NG")</f>
        <v>OK</v>
      </c>
      <c r="S39" s="102" t="str">
        <f>IF(C39&lt;=B39/2,"OK","NG")</f>
        <v>OK</v>
      </c>
      <c r="T39" s="102" t="str">
        <f>IF(B39=C39+D39+E39,"OK","NG")</f>
        <v>OK</v>
      </c>
      <c r="U39" s="54"/>
      <c r="V39" s="50"/>
      <c r="W39" s="50"/>
      <c r="X39" s="50"/>
      <c r="Y39" s="50"/>
    </row>
    <row r="40" spans="1:25" ht="22.5" customHeight="1" x14ac:dyDescent="0.15">
      <c r="A40" s="29" t="s">
        <v>27</v>
      </c>
      <c r="B40" s="20">
        <f>SUMIF(B$25:B$36,A40,H$25:H$36)</f>
        <v>0</v>
      </c>
      <c r="C40" s="12"/>
      <c r="D40" s="12"/>
      <c r="E40" s="12"/>
      <c r="F40" s="281"/>
      <c r="G40" s="281"/>
      <c r="H40" s="282" t="s">
        <v>109</v>
      </c>
      <c r="I40" s="282"/>
      <c r="J40" s="142"/>
      <c r="K40" s="30"/>
      <c r="L40" s="30"/>
      <c r="M40" s="30"/>
      <c r="N40" s="30"/>
      <c r="O40" s="30"/>
      <c r="P40" s="30"/>
      <c r="Q40" s="30"/>
      <c r="R40" s="102" t="str">
        <f>IF(C40&lt;=1000000,"OK","NG")</f>
        <v>OK</v>
      </c>
      <c r="S40" s="102" t="str">
        <f>IF(C40&lt;=B40/2,"OK","NG")</f>
        <v>OK</v>
      </c>
      <c r="T40" s="102" t="str">
        <f t="shared" ref="T40:T41" si="5">IF(B40=C40+D40+E40,"OK","NG")</f>
        <v>OK</v>
      </c>
      <c r="U40" s="19"/>
    </row>
    <row r="41" spans="1:25" ht="22.5" customHeight="1" x14ac:dyDescent="0.15">
      <c r="A41" s="29" t="s">
        <v>28</v>
      </c>
      <c r="B41" s="20">
        <f>SUMIF(B$25:B$36,A41,I$25:I$36)</f>
        <v>0</v>
      </c>
      <c r="C41" s="12"/>
      <c r="D41" s="12"/>
      <c r="E41" s="12"/>
      <c r="F41" s="281"/>
      <c r="G41" s="281"/>
      <c r="H41" s="282" t="s">
        <v>110</v>
      </c>
      <c r="I41" s="282"/>
      <c r="J41" s="142"/>
      <c r="K41" s="30"/>
      <c r="L41" s="30"/>
      <c r="M41" s="30"/>
      <c r="N41" s="30"/>
      <c r="O41" s="30"/>
      <c r="P41" s="30"/>
      <c r="Q41" s="30"/>
      <c r="R41" s="102" t="str">
        <f>IF(C41&lt;=100000,"OK","NG")</f>
        <v>OK</v>
      </c>
      <c r="S41" s="102" t="str">
        <f t="shared" ref="S41" si="6">IF(C41&lt;=B41/2,"OK","NG")</f>
        <v>OK</v>
      </c>
      <c r="T41" s="102" t="str">
        <f t="shared" si="5"/>
        <v>OK</v>
      </c>
      <c r="U41" s="19"/>
    </row>
    <row r="42" spans="1:25" ht="22.5" customHeight="1" x14ac:dyDescent="0.15">
      <c r="A42" s="31" t="s">
        <v>32</v>
      </c>
      <c r="B42" s="32">
        <f>SUM(B39:B41)</f>
        <v>0</v>
      </c>
      <c r="C42" s="33">
        <f>SUM(C39:C41)</f>
        <v>0</v>
      </c>
      <c r="D42" s="33">
        <f t="shared" ref="D42:E42" si="7">SUM(D39:D41)</f>
        <v>0</v>
      </c>
      <c r="E42" s="33">
        <f t="shared" si="7"/>
        <v>0</v>
      </c>
      <c r="F42" s="281"/>
      <c r="G42" s="281"/>
      <c r="H42" s="283"/>
      <c r="I42" s="283"/>
      <c r="J42" s="143"/>
      <c r="K42" s="30"/>
      <c r="L42" s="30"/>
      <c r="M42" s="30"/>
      <c r="T42" s="102" t="str">
        <f>IF(B42=C42+D42+E42,"OK","NG")</f>
        <v>OK</v>
      </c>
    </row>
    <row r="43" spans="1:25" ht="13.5" x14ac:dyDescent="0.15"/>
    <row r="44" spans="1:25" ht="22.5" customHeight="1" x14ac:dyDescent="0.15">
      <c r="A44" s="21" t="s">
        <v>144</v>
      </c>
    </row>
    <row r="45" spans="1:25" ht="22.5" customHeight="1" x14ac:dyDescent="0.15">
      <c r="A45" s="21" t="s">
        <v>125</v>
      </c>
    </row>
    <row r="46" spans="1:25" ht="22.5" customHeight="1" x14ac:dyDescent="0.15">
      <c r="A46" s="21" t="s">
        <v>57</v>
      </c>
    </row>
    <row r="47" spans="1:25" ht="15" customHeight="1" x14ac:dyDescent="0.15">
      <c r="A47" s="209" t="s">
        <v>5</v>
      </c>
      <c r="B47" s="255" t="s">
        <v>50</v>
      </c>
      <c r="C47" s="259"/>
      <c r="D47" s="259"/>
      <c r="E47" s="256"/>
      <c r="F47" s="245" t="s">
        <v>99</v>
      </c>
      <c r="G47" s="245"/>
      <c r="H47" s="144"/>
      <c r="I47" s="24"/>
    </row>
    <row r="48" spans="1:25" ht="15" customHeight="1" x14ac:dyDescent="0.15">
      <c r="A48" s="17" t="s">
        <v>6</v>
      </c>
      <c r="B48" s="252" t="s">
        <v>7</v>
      </c>
      <c r="C48" s="253"/>
      <c r="D48" s="253"/>
      <c r="E48" s="254"/>
      <c r="F48" s="279" t="s">
        <v>8</v>
      </c>
      <c r="G48" s="279"/>
      <c r="H48" s="145"/>
      <c r="I48" s="24"/>
    </row>
    <row r="49" spans="1:19" ht="15" customHeight="1" x14ac:dyDescent="0.15">
      <c r="A49" s="17" t="s">
        <v>6</v>
      </c>
      <c r="B49" s="252" t="s">
        <v>9</v>
      </c>
      <c r="C49" s="253"/>
      <c r="D49" s="253"/>
      <c r="E49" s="254"/>
      <c r="F49" s="279" t="s">
        <v>10</v>
      </c>
      <c r="G49" s="279"/>
      <c r="H49" s="145"/>
      <c r="I49" s="24"/>
    </row>
    <row r="50" spans="1:19" ht="15" customHeight="1" x14ac:dyDescent="0.15">
      <c r="A50" s="17" t="s">
        <v>6</v>
      </c>
      <c r="B50" s="252" t="s">
        <v>11</v>
      </c>
      <c r="C50" s="253"/>
      <c r="D50" s="253"/>
      <c r="E50" s="254"/>
      <c r="F50" s="279" t="s">
        <v>12</v>
      </c>
      <c r="G50" s="279"/>
      <c r="H50" s="145"/>
      <c r="I50" s="24"/>
    </row>
    <row r="51" spans="1:19" ht="15" customHeight="1" x14ac:dyDescent="0.15">
      <c r="A51" s="17" t="s">
        <v>6</v>
      </c>
      <c r="B51" s="252" t="s">
        <v>13</v>
      </c>
      <c r="C51" s="253"/>
      <c r="D51" s="253"/>
      <c r="E51" s="254"/>
      <c r="F51" s="279" t="s">
        <v>14</v>
      </c>
      <c r="G51" s="279"/>
      <c r="H51" s="145"/>
      <c r="I51" s="24"/>
    </row>
    <row r="52" spans="1:19" ht="15" customHeight="1" x14ac:dyDescent="0.15">
      <c r="A52" s="17" t="s">
        <v>6</v>
      </c>
      <c r="B52" s="252" t="s">
        <v>51</v>
      </c>
      <c r="C52" s="253"/>
      <c r="D52" s="253"/>
      <c r="E52" s="254"/>
      <c r="F52" s="280" t="s">
        <v>54</v>
      </c>
      <c r="G52" s="280"/>
      <c r="H52" s="146"/>
      <c r="I52" s="24"/>
    </row>
    <row r="53" spans="1:19" ht="15" customHeight="1" x14ac:dyDescent="0.15">
      <c r="A53" s="17" t="s">
        <v>6</v>
      </c>
      <c r="B53" s="252" t="s">
        <v>52</v>
      </c>
      <c r="C53" s="253"/>
      <c r="D53" s="253"/>
      <c r="E53" s="254"/>
      <c r="F53" s="280" t="s">
        <v>55</v>
      </c>
      <c r="G53" s="280"/>
      <c r="H53" s="146"/>
      <c r="I53" s="24"/>
    </row>
    <row r="54" spans="1:19" ht="15" customHeight="1" x14ac:dyDescent="0.15">
      <c r="A54" s="17" t="s">
        <v>6</v>
      </c>
      <c r="B54" s="252" t="s">
        <v>53</v>
      </c>
      <c r="C54" s="253"/>
      <c r="D54" s="253"/>
      <c r="E54" s="254"/>
      <c r="F54" s="279" t="s">
        <v>8</v>
      </c>
      <c r="G54" s="279"/>
      <c r="H54" s="145"/>
      <c r="I54" s="24"/>
      <c r="R54" s="55"/>
    </row>
    <row r="55" spans="1:19" ht="15" customHeight="1" x14ac:dyDescent="0.15">
      <c r="A55" s="17" t="s">
        <v>6</v>
      </c>
      <c r="B55" s="252" t="s">
        <v>15</v>
      </c>
      <c r="C55" s="253"/>
      <c r="D55" s="253"/>
      <c r="E55" s="254"/>
      <c r="F55" s="279" t="s">
        <v>10</v>
      </c>
      <c r="G55" s="279"/>
      <c r="H55" s="145"/>
      <c r="I55" s="24"/>
      <c r="R55" s="55"/>
    </row>
    <row r="56" spans="1:19" ht="15" customHeight="1" x14ac:dyDescent="0.15">
      <c r="A56" s="17" t="s">
        <v>6</v>
      </c>
      <c r="B56" s="252" t="s">
        <v>39</v>
      </c>
      <c r="C56" s="253"/>
      <c r="D56" s="253"/>
      <c r="E56" s="254"/>
      <c r="F56" s="279" t="s">
        <v>10</v>
      </c>
      <c r="G56" s="279"/>
      <c r="H56" s="145"/>
      <c r="I56" s="24"/>
      <c r="R56" s="55"/>
    </row>
    <row r="57" spans="1:19" ht="15" customHeight="1" x14ac:dyDescent="0.15">
      <c r="A57" s="266" t="s">
        <v>239</v>
      </c>
      <c r="B57" s="266"/>
      <c r="C57" s="266"/>
      <c r="D57" s="266"/>
      <c r="E57" s="266"/>
      <c r="F57" s="266"/>
      <c r="G57" s="266"/>
      <c r="H57" s="266"/>
      <c r="I57" s="266"/>
      <c r="J57" s="266"/>
      <c r="K57" s="266"/>
      <c r="L57" s="266"/>
      <c r="R57" s="55"/>
    </row>
    <row r="58" spans="1:19" ht="22.5" customHeight="1" x14ac:dyDescent="0.15">
      <c r="A58" s="267" t="s">
        <v>127</v>
      </c>
      <c r="B58" s="263"/>
      <c r="C58" s="263"/>
      <c r="D58" s="263"/>
      <c r="E58" s="263"/>
      <c r="F58" s="263"/>
      <c r="G58" s="263"/>
      <c r="H58" s="263"/>
      <c r="I58" s="263"/>
      <c r="J58" s="263"/>
      <c r="K58" s="263"/>
      <c r="L58" s="263"/>
      <c r="R58" s="56" t="s">
        <v>155</v>
      </c>
    </row>
    <row r="59" spans="1:19" ht="22.5" customHeight="1" x14ac:dyDescent="0.15">
      <c r="A59" s="150" t="s">
        <v>6</v>
      </c>
      <c r="B59" s="268" t="s">
        <v>154</v>
      </c>
      <c r="C59" s="268"/>
      <c r="D59" s="268"/>
      <c r="E59" s="268"/>
      <c r="F59" s="268"/>
      <c r="G59" s="268"/>
      <c r="H59" s="269" t="s">
        <v>227</v>
      </c>
      <c r="I59" s="269"/>
      <c r="J59" s="269"/>
      <c r="K59" s="269"/>
      <c r="L59" s="269"/>
      <c r="M59" s="269"/>
      <c r="N59" s="269"/>
      <c r="O59" s="207"/>
      <c r="P59" s="207"/>
      <c r="Q59" s="207"/>
      <c r="R59" s="102" t="str">
        <f>IF(C41=0,"OK",(IF(A59="☑","OK","NG")))</f>
        <v>OK</v>
      </c>
      <c r="S59" s="57"/>
    </row>
    <row r="60" spans="1:19" ht="22.5" customHeight="1" x14ac:dyDescent="0.15">
      <c r="A60" s="270" t="s">
        <v>153</v>
      </c>
      <c r="B60" s="270"/>
      <c r="C60" s="270"/>
      <c r="D60" s="270"/>
      <c r="E60" s="270"/>
      <c r="F60" s="270"/>
      <c r="G60" s="270"/>
      <c r="H60" s="270"/>
      <c r="I60" s="270"/>
      <c r="J60" s="270"/>
      <c r="K60" s="270"/>
      <c r="L60" s="270"/>
      <c r="M60" s="34"/>
      <c r="N60" s="208"/>
      <c r="O60" s="208"/>
      <c r="P60" s="208"/>
      <c r="Q60" s="208"/>
      <c r="R60" s="57"/>
    </row>
    <row r="61" spans="1:19" s="35" customFormat="1" ht="22.5" customHeight="1" x14ac:dyDescent="0.15">
      <c r="A61" s="271" t="s">
        <v>163</v>
      </c>
      <c r="B61" s="272"/>
      <c r="C61" s="272"/>
      <c r="D61" s="272"/>
      <c r="E61" s="272"/>
      <c r="F61" s="272"/>
      <c r="G61" s="272"/>
      <c r="H61" s="272"/>
      <c r="I61" s="272"/>
      <c r="J61" s="272"/>
      <c r="K61" s="272"/>
      <c r="L61" s="273"/>
      <c r="M61" s="277" t="s">
        <v>169</v>
      </c>
      <c r="N61" s="278"/>
      <c r="O61" s="208"/>
      <c r="P61" s="208"/>
      <c r="Q61" s="208"/>
      <c r="R61" s="102" t="str">
        <f>IF(AND(A61="",C41&gt;0),"NG","OK")</f>
        <v>OK</v>
      </c>
    </row>
    <row r="62" spans="1:19" s="35" customFormat="1" ht="22.5" customHeight="1" x14ac:dyDescent="0.15">
      <c r="A62" s="274"/>
      <c r="B62" s="275"/>
      <c r="C62" s="275"/>
      <c r="D62" s="275"/>
      <c r="E62" s="275"/>
      <c r="F62" s="275"/>
      <c r="G62" s="275"/>
      <c r="H62" s="275"/>
      <c r="I62" s="275"/>
      <c r="J62" s="275"/>
      <c r="K62" s="275"/>
      <c r="L62" s="276"/>
      <c r="M62" s="277"/>
      <c r="N62" s="278"/>
      <c r="O62" s="208"/>
      <c r="P62" s="208"/>
      <c r="Q62" s="208"/>
      <c r="R62" s="58"/>
    </row>
    <row r="63" spans="1:19" ht="13.5" x14ac:dyDescent="0.15">
      <c r="A63" s="35"/>
      <c r="B63" s="35"/>
      <c r="C63" s="35"/>
      <c r="D63" s="35"/>
      <c r="E63" s="35"/>
      <c r="F63" s="35"/>
      <c r="G63" s="35"/>
      <c r="H63" s="35"/>
      <c r="I63" s="35"/>
      <c r="J63" s="35"/>
      <c r="K63" s="35"/>
    </row>
    <row r="64" spans="1:19" ht="22.5" customHeight="1" x14ac:dyDescent="0.15">
      <c r="A64" s="21" t="s">
        <v>233</v>
      </c>
      <c r="R64" s="59" t="s">
        <v>126</v>
      </c>
    </row>
    <row r="65" spans="1:18" ht="15" customHeight="1" x14ac:dyDescent="0.15">
      <c r="A65" s="17" t="s">
        <v>6</v>
      </c>
      <c r="B65" s="260" t="s">
        <v>236</v>
      </c>
      <c r="C65" s="260"/>
      <c r="D65" s="260"/>
      <c r="E65" s="261" t="s">
        <v>238</v>
      </c>
      <c r="F65" s="261"/>
      <c r="G65" s="261"/>
      <c r="H65" s="261"/>
      <c r="I65" s="261"/>
      <c r="J65" s="261"/>
      <c r="K65" s="261"/>
      <c r="L65" s="157"/>
      <c r="R65" s="102" t="str">
        <f>IF(B42=0,"OK",IF(B42=0,"OK",IF(OR(A65="☑",A66="☑",A67="☑"),"OK","NG")))</f>
        <v>OK</v>
      </c>
    </row>
    <row r="66" spans="1:18" ht="15" customHeight="1" x14ac:dyDescent="0.15">
      <c r="A66" s="17" t="s">
        <v>6</v>
      </c>
      <c r="B66" s="260" t="s">
        <v>237</v>
      </c>
      <c r="C66" s="260"/>
      <c r="D66" s="260"/>
      <c r="E66" s="261"/>
      <c r="F66" s="261"/>
      <c r="G66" s="261"/>
      <c r="H66" s="261"/>
      <c r="I66" s="261"/>
      <c r="J66" s="261"/>
      <c r="K66" s="261"/>
      <c r="L66" s="157"/>
    </row>
    <row r="67" spans="1:18" ht="15" customHeight="1" x14ac:dyDescent="0.15">
      <c r="A67" s="17" t="s">
        <v>6</v>
      </c>
      <c r="B67" s="262" t="s">
        <v>44</v>
      </c>
      <c r="C67" s="262"/>
      <c r="D67" s="262"/>
      <c r="E67" s="261"/>
      <c r="F67" s="261"/>
      <c r="G67" s="261"/>
      <c r="H67" s="261"/>
      <c r="I67" s="261"/>
      <c r="J67" s="261"/>
      <c r="K67" s="261"/>
      <c r="L67" s="157"/>
    </row>
    <row r="68" spans="1:18" ht="15" customHeight="1" x14ac:dyDescent="0.15"/>
    <row r="69" spans="1:18" ht="15" customHeight="1" x14ac:dyDescent="0.15">
      <c r="A69" s="21" t="s">
        <v>145</v>
      </c>
    </row>
    <row r="70" spans="1:18" ht="15" customHeight="1" x14ac:dyDescent="0.15">
      <c r="A70" s="263" t="s">
        <v>92</v>
      </c>
      <c r="B70" s="263"/>
      <c r="C70" s="263"/>
      <c r="D70" s="263"/>
      <c r="E70" s="263"/>
      <c r="F70" s="263"/>
      <c r="G70" s="263"/>
      <c r="H70" s="263"/>
      <c r="I70" s="263"/>
      <c r="J70" s="263"/>
      <c r="K70" s="263"/>
      <c r="L70" s="263"/>
      <c r="R70" s="59" t="s">
        <v>123</v>
      </c>
    </row>
    <row r="71" spans="1:18" ht="15" customHeight="1" x14ac:dyDescent="0.15">
      <c r="A71" s="147" t="s">
        <v>16</v>
      </c>
      <c r="B71" s="264" t="s">
        <v>17</v>
      </c>
      <c r="C71" s="265"/>
      <c r="D71" s="265"/>
      <c r="E71" s="265"/>
      <c r="F71" s="265"/>
      <c r="G71" s="265"/>
      <c r="H71" s="265"/>
      <c r="I71" s="265"/>
      <c r="J71" s="265"/>
      <c r="K71" s="145"/>
    </row>
    <row r="72" spans="1:18" ht="15" customHeight="1" x14ac:dyDescent="0.15">
      <c r="A72" s="17" t="s">
        <v>6</v>
      </c>
      <c r="B72" s="252" t="s">
        <v>106</v>
      </c>
      <c r="C72" s="253"/>
      <c r="D72" s="253"/>
      <c r="E72" s="253"/>
      <c r="F72" s="253"/>
      <c r="G72" s="253"/>
      <c r="H72" s="253"/>
      <c r="I72" s="253"/>
      <c r="J72" s="254"/>
      <c r="K72" s="207"/>
      <c r="R72" s="102" t="str">
        <f>IF(B42=0,"OK",IF(AND(A72="☑",A73="☑",A74="☑"),"OK","NG"))</f>
        <v>OK</v>
      </c>
    </row>
    <row r="73" spans="1:18" ht="15" customHeight="1" x14ac:dyDescent="0.15">
      <c r="A73" s="17" t="s">
        <v>6</v>
      </c>
      <c r="B73" s="252" t="s">
        <v>196</v>
      </c>
      <c r="C73" s="253"/>
      <c r="D73" s="253"/>
      <c r="E73" s="253"/>
      <c r="F73" s="253"/>
      <c r="G73" s="253"/>
      <c r="H73" s="253"/>
      <c r="I73" s="253"/>
      <c r="J73" s="254"/>
      <c r="K73" s="207"/>
    </row>
    <row r="74" spans="1:18" ht="15" customHeight="1" x14ac:dyDescent="0.15">
      <c r="A74" s="17" t="s">
        <v>6</v>
      </c>
      <c r="B74" s="252" t="s">
        <v>48</v>
      </c>
      <c r="C74" s="253"/>
      <c r="D74" s="253"/>
      <c r="E74" s="253"/>
      <c r="F74" s="253"/>
      <c r="G74" s="253"/>
      <c r="H74" s="253"/>
      <c r="I74" s="253"/>
      <c r="J74" s="254"/>
      <c r="K74" s="207"/>
    </row>
    <row r="75" spans="1:18" ht="15" customHeight="1" x14ac:dyDescent="0.15"/>
    <row r="76" spans="1:18" ht="15" customHeight="1" x14ac:dyDescent="0.15">
      <c r="A76" s="21" t="s">
        <v>156</v>
      </c>
      <c r="K76" s="24"/>
      <c r="L76" s="24"/>
    </row>
    <row r="77" spans="1:18" ht="15" customHeight="1" x14ac:dyDescent="0.15">
      <c r="A77" s="209" t="s">
        <v>16</v>
      </c>
      <c r="B77" s="255" t="s">
        <v>18</v>
      </c>
      <c r="C77" s="256"/>
      <c r="D77" s="255" t="s">
        <v>157</v>
      </c>
      <c r="E77" s="256"/>
      <c r="F77" s="257" t="s">
        <v>40</v>
      </c>
      <c r="G77" s="258"/>
      <c r="H77" s="259" t="s">
        <v>37</v>
      </c>
      <c r="I77" s="259"/>
      <c r="J77" s="259"/>
      <c r="K77" s="145"/>
      <c r="L77" s="24"/>
    </row>
    <row r="78" spans="1:18" ht="18.75" customHeight="1" x14ac:dyDescent="0.15">
      <c r="A78" s="17" t="s">
        <v>6</v>
      </c>
      <c r="B78" s="248" t="s">
        <v>43</v>
      </c>
      <c r="C78" s="250"/>
      <c r="D78" s="246" t="s">
        <v>42</v>
      </c>
      <c r="E78" s="247"/>
      <c r="F78" s="246" t="s">
        <v>162</v>
      </c>
      <c r="G78" s="247"/>
      <c r="H78" s="249" t="s">
        <v>165</v>
      </c>
      <c r="I78" s="249"/>
      <c r="J78" s="250"/>
      <c r="K78" s="148"/>
      <c r="L78" s="24"/>
    </row>
    <row r="79" spans="1:18" ht="18.75" customHeight="1" x14ac:dyDescent="0.15">
      <c r="A79" s="17" t="s">
        <v>6</v>
      </c>
      <c r="B79" s="248" t="s">
        <v>46</v>
      </c>
      <c r="C79" s="250"/>
      <c r="D79" s="246" t="s">
        <v>34</v>
      </c>
      <c r="E79" s="247"/>
      <c r="F79" s="246" t="s">
        <v>41</v>
      </c>
      <c r="G79" s="247"/>
      <c r="H79" s="249" t="s">
        <v>166</v>
      </c>
      <c r="I79" s="249"/>
      <c r="J79" s="250"/>
      <c r="K79" s="148"/>
      <c r="L79" s="24"/>
    </row>
    <row r="80" spans="1:18" ht="18.75" customHeight="1" x14ac:dyDescent="0.15">
      <c r="A80" s="17" t="s">
        <v>6</v>
      </c>
      <c r="B80" s="248" t="s">
        <v>45</v>
      </c>
      <c r="C80" s="250"/>
      <c r="D80" s="246" t="s">
        <v>34</v>
      </c>
      <c r="E80" s="247"/>
      <c r="F80" s="246" t="s">
        <v>41</v>
      </c>
      <c r="G80" s="247"/>
      <c r="H80" s="249" t="s">
        <v>47</v>
      </c>
      <c r="I80" s="249"/>
      <c r="J80" s="250"/>
      <c r="K80" s="148"/>
      <c r="L80" s="24"/>
    </row>
    <row r="81" spans="1:12" ht="18.75" customHeight="1" x14ac:dyDescent="0.15">
      <c r="A81" s="17" t="s">
        <v>6</v>
      </c>
      <c r="B81" s="248" t="s">
        <v>143</v>
      </c>
      <c r="C81" s="250"/>
      <c r="D81" s="245" t="s">
        <v>19</v>
      </c>
      <c r="E81" s="245"/>
      <c r="F81" s="246" t="s">
        <v>34</v>
      </c>
      <c r="G81" s="247"/>
      <c r="H81" s="249" t="s">
        <v>164</v>
      </c>
      <c r="I81" s="249"/>
      <c r="J81" s="250"/>
      <c r="K81" s="148"/>
      <c r="L81" s="24"/>
    </row>
    <row r="82" spans="1:12" ht="18.75" customHeight="1" x14ac:dyDescent="0.15">
      <c r="A82" s="17" t="s">
        <v>6</v>
      </c>
      <c r="B82" s="251" t="s">
        <v>20</v>
      </c>
      <c r="C82" s="251"/>
      <c r="D82" s="245" t="s">
        <v>19</v>
      </c>
      <c r="E82" s="245"/>
      <c r="F82" s="246" t="s">
        <v>34</v>
      </c>
      <c r="G82" s="247"/>
      <c r="H82" s="249" t="s">
        <v>159</v>
      </c>
      <c r="I82" s="249"/>
      <c r="J82" s="250"/>
      <c r="K82" s="148"/>
      <c r="L82" s="24"/>
    </row>
    <row r="83" spans="1:12" ht="18.75" customHeight="1" x14ac:dyDescent="0.15">
      <c r="A83" s="17" t="s">
        <v>6</v>
      </c>
      <c r="B83" s="244" t="s">
        <v>130</v>
      </c>
      <c r="C83" s="244"/>
      <c r="D83" s="245" t="s">
        <v>56</v>
      </c>
      <c r="E83" s="245"/>
      <c r="F83" s="246" t="s">
        <v>34</v>
      </c>
      <c r="G83" s="247"/>
      <c r="H83" s="248" t="s">
        <v>160</v>
      </c>
      <c r="I83" s="249"/>
      <c r="J83" s="250"/>
      <c r="K83" s="148"/>
      <c r="L83" s="24"/>
    </row>
    <row r="84" spans="1:12" ht="18.75" customHeight="1" x14ac:dyDescent="0.15">
      <c r="A84" s="17" t="s">
        <v>6</v>
      </c>
      <c r="B84" s="244" t="s">
        <v>142</v>
      </c>
      <c r="C84" s="244"/>
      <c r="D84" s="245" t="s">
        <v>34</v>
      </c>
      <c r="E84" s="245"/>
      <c r="F84" s="246" t="s">
        <v>129</v>
      </c>
      <c r="G84" s="247"/>
      <c r="H84" s="248" t="s">
        <v>161</v>
      </c>
      <c r="I84" s="249"/>
      <c r="J84" s="250"/>
      <c r="K84" s="148"/>
      <c r="L84" s="24"/>
    </row>
    <row r="85" spans="1:12" ht="18.75" customHeight="1" x14ac:dyDescent="0.15">
      <c r="A85" s="17" t="s">
        <v>6</v>
      </c>
      <c r="B85" s="239"/>
      <c r="C85" s="239"/>
      <c r="D85" s="240"/>
      <c r="E85" s="240"/>
      <c r="F85" s="241"/>
      <c r="G85" s="242"/>
      <c r="H85" s="241"/>
      <c r="I85" s="243"/>
      <c r="J85" s="242"/>
      <c r="K85" s="149"/>
      <c r="L85" s="24"/>
    </row>
    <row r="86" spans="1:12" ht="18.75" customHeight="1" x14ac:dyDescent="0.15">
      <c r="A86" s="17" t="s">
        <v>6</v>
      </c>
      <c r="B86" s="239"/>
      <c r="C86" s="239"/>
      <c r="D86" s="240"/>
      <c r="E86" s="240"/>
      <c r="F86" s="241"/>
      <c r="G86" s="242"/>
      <c r="H86" s="241"/>
      <c r="I86" s="243"/>
      <c r="J86" s="242"/>
      <c r="K86" s="149"/>
      <c r="L86" s="24"/>
    </row>
    <row r="87" spans="1:12" ht="18.75" customHeight="1" x14ac:dyDescent="0.15">
      <c r="A87" s="17" t="s">
        <v>6</v>
      </c>
      <c r="B87" s="239"/>
      <c r="C87" s="239"/>
      <c r="D87" s="240"/>
      <c r="E87" s="240"/>
      <c r="F87" s="241"/>
      <c r="G87" s="242"/>
      <c r="H87" s="241"/>
      <c r="I87" s="243"/>
      <c r="J87" s="242"/>
      <c r="K87" s="149"/>
      <c r="L87" s="24"/>
    </row>
  </sheetData>
  <sheetProtection password="CC71" sheet="1" objects="1" scenarios="1"/>
  <mergeCells count="141">
    <mergeCell ref="N3:P3"/>
    <mergeCell ref="B4:E4"/>
    <mergeCell ref="R4:R5"/>
    <mergeCell ref="B5:E5"/>
    <mergeCell ref="B6:E6"/>
    <mergeCell ref="B11:C11"/>
    <mergeCell ref="L11:N11"/>
    <mergeCell ref="A1:M1"/>
    <mergeCell ref="B3:E3"/>
    <mergeCell ref="G3:G4"/>
    <mergeCell ref="H3:I3"/>
    <mergeCell ref="J3:J4"/>
    <mergeCell ref="K3:K4"/>
    <mergeCell ref="L3:L4"/>
    <mergeCell ref="B15:C15"/>
    <mergeCell ref="L15:N15"/>
    <mergeCell ref="B16:C16"/>
    <mergeCell ref="L16:N16"/>
    <mergeCell ref="B17:C17"/>
    <mergeCell ref="L17:N17"/>
    <mergeCell ref="B12:C12"/>
    <mergeCell ref="L12:N12"/>
    <mergeCell ref="B13:C13"/>
    <mergeCell ref="L13:N13"/>
    <mergeCell ref="B14:C14"/>
    <mergeCell ref="L14:N14"/>
    <mergeCell ref="I23:I24"/>
    <mergeCell ref="J23:M23"/>
    <mergeCell ref="E24:F24"/>
    <mergeCell ref="B18:C18"/>
    <mergeCell ref="L18:N18"/>
    <mergeCell ref="B19:C19"/>
    <mergeCell ref="L19:N19"/>
    <mergeCell ref="B20:C20"/>
    <mergeCell ref="L20:N20"/>
    <mergeCell ref="E25:F25"/>
    <mergeCell ref="E26:F26"/>
    <mergeCell ref="E27:F27"/>
    <mergeCell ref="E28:F28"/>
    <mergeCell ref="E29:F29"/>
    <mergeCell ref="E30:F30"/>
    <mergeCell ref="A23:A24"/>
    <mergeCell ref="B23:B24"/>
    <mergeCell ref="C23:C24"/>
    <mergeCell ref="D23:H23"/>
    <mergeCell ref="F38:G38"/>
    <mergeCell ref="H38:I38"/>
    <mergeCell ref="F39:G39"/>
    <mergeCell ref="H39:I39"/>
    <mergeCell ref="F40:G40"/>
    <mergeCell ref="H40:I40"/>
    <mergeCell ref="E31:F31"/>
    <mergeCell ref="E32:F32"/>
    <mergeCell ref="E33:F33"/>
    <mergeCell ref="E34:F34"/>
    <mergeCell ref="E35:F35"/>
    <mergeCell ref="E36:F36"/>
    <mergeCell ref="B48:E48"/>
    <mergeCell ref="F48:G48"/>
    <mergeCell ref="B49:E49"/>
    <mergeCell ref="F49:G49"/>
    <mergeCell ref="B50:E50"/>
    <mergeCell ref="F50:G50"/>
    <mergeCell ref="F41:G41"/>
    <mergeCell ref="H41:I41"/>
    <mergeCell ref="F42:G42"/>
    <mergeCell ref="H42:I42"/>
    <mergeCell ref="B47:E47"/>
    <mergeCell ref="F47:G47"/>
    <mergeCell ref="B54:E54"/>
    <mergeCell ref="F54:G54"/>
    <mergeCell ref="B55:E55"/>
    <mergeCell ref="F55:G55"/>
    <mergeCell ref="B56:E56"/>
    <mergeCell ref="F56:G56"/>
    <mergeCell ref="B51:E51"/>
    <mergeCell ref="F51:G51"/>
    <mergeCell ref="B52:E52"/>
    <mergeCell ref="F52:G52"/>
    <mergeCell ref="B53:E53"/>
    <mergeCell ref="F53:G53"/>
    <mergeCell ref="B65:D65"/>
    <mergeCell ref="E65:K67"/>
    <mergeCell ref="B66:D66"/>
    <mergeCell ref="B67:D67"/>
    <mergeCell ref="A70:L70"/>
    <mergeCell ref="B71:J71"/>
    <mergeCell ref="A57:L57"/>
    <mergeCell ref="A58:L58"/>
    <mergeCell ref="B59:G59"/>
    <mergeCell ref="H59:N59"/>
    <mergeCell ref="A60:L60"/>
    <mergeCell ref="A61:L62"/>
    <mergeCell ref="M61:N62"/>
    <mergeCell ref="B78:C78"/>
    <mergeCell ref="D78:E78"/>
    <mergeCell ref="F78:G78"/>
    <mergeCell ref="H78:J78"/>
    <mergeCell ref="B79:C79"/>
    <mergeCell ref="D79:E79"/>
    <mergeCell ref="F79:G79"/>
    <mergeCell ref="H79:J79"/>
    <mergeCell ref="B72:J72"/>
    <mergeCell ref="B73:J73"/>
    <mergeCell ref="B74:J74"/>
    <mergeCell ref="B77:C77"/>
    <mergeCell ref="D77:E77"/>
    <mergeCell ref="F77:G77"/>
    <mergeCell ref="H77:J77"/>
    <mergeCell ref="B82:C82"/>
    <mergeCell ref="D82:E82"/>
    <mergeCell ref="F82:G82"/>
    <mergeCell ref="H82:J82"/>
    <mergeCell ref="B83:C83"/>
    <mergeCell ref="D83:E83"/>
    <mergeCell ref="F83:G83"/>
    <mergeCell ref="H83:J83"/>
    <mergeCell ref="B80:C80"/>
    <mergeCell ref="D80:E80"/>
    <mergeCell ref="F80:G80"/>
    <mergeCell ref="H80:J80"/>
    <mergeCell ref="B81:C81"/>
    <mergeCell ref="D81:E81"/>
    <mergeCell ref="F81:G81"/>
    <mergeCell ref="H81:J81"/>
    <mergeCell ref="B86:C86"/>
    <mergeCell ref="D86:E86"/>
    <mergeCell ref="F86:G86"/>
    <mergeCell ref="H86:J86"/>
    <mergeCell ref="B87:C87"/>
    <mergeCell ref="D87:E87"/>
    <mergeCell ref="F87:G87"/>
    <mergeCell ref="H87:J87"/>
    <mergeCell ref="B84:C84"/>
    <mergeCell ref="D84:E84"/>
    <mergeCell ref="F84:G84"/>
    <mergeCell ref="H84:J84"/>
    <mergeCell ref="B85:C85"/>
    <mergeCell ref="D85:E85"/>
    <mergeCell ref="F85:G85"/>
    <mergeCell ref="H85:J85"/>
  </mergeCells>
  <phoneticPr fontId="2"/>
  <conditionalFormatting sqref="A61:L62 A60:E60">
    <cfRule type="expression" dxfId="128" priority="42">
      <formula>$Q$1="○"</formula>
    </cfRule>
  </conditionalFormatting>
  <conditionalFormatting sqref="C39">
    <cfRule type="expression" dxfId="127" priority="40">
      <formula>$C$39&gt;$B$39/2</formula>
    </cfRule>
    <cfRule type="expression" dxfId="126" priority="41">
      <formula>$C$39&gt;10000000</formula>
    </cfRule>
  </conditionalFormatting>
  <conditionalFormatting sqref="C40">
    <cfRule type="expression" dxfId="125" priority="38">
      <formula>$C$40&gt;$B$40/2</formula>
    </cfRule>
    <cfRule type="expression" dxfId="124" priority="39">
      <formula>$C$40&gt;1000000</formula>
    </cfRule>
  </conditionalFormatting>
  <conditionalFormatting sqref="C41">
    <cfRule type="expression" dxfId="123" priority="36">
      <formula>$C$41&gt;$B$41/2</formula>
    </cfRule>
    <cfRule type="expression" dxfId="122" priority="37">
      <formula>$C$41&gt;100000</formula>
    </cfRule>
  </conditionalFormatting>
  <conditionalFormatting sqref="R9">
    <cfRule type="expression" dxfId="121" priority="33">
      <formula>R9="NG"</formula>
    </cfRule>
  </conditionalFormatting>
  <conditionalFormatting sqref="L25:M36">
    <cfRule type="expression" dxfId="120" priority="16">
      <formula>$J25="追加"</formula>
    </cfRule>
    <cfRule type="expression" dxfId="119" priority="35">
      <formula>$J25="新規"</formula>
    </cfRule>
  </conditionalFormatting>
  <conditionalFormatting sqref="B39:B41">
    <cfRule type="expression" dxfId="118" priority="34">
      <formula>($C39+$D39+$E39)&lt;&gt;$B39</formula>
    </cfRule>
  </conditionalFormatting>
  <conditionalFormatting sqref="R39:T41">
    <cfRule type="expression" dxfId="117" priority="31">
      <formula>R39="NG"</formula>
    </cfRule>
    <cfRule type="expression" dxfId="116" priority="32">
      <formula>$R21="NG"</formula>
    </cfRule>
  </conditionalFormatting>
  <conditionalFormatting sqref="T42">
    <cfRule type="expression" dxfId="115" priority="29">
      <formula>T42="NG"</formula>
    </cfRule>
    <cfRule type="expression" dxfId="114" priority="30">
      <formula>$R24="NG"</formula>
    </cfRule>
  </conditionalFormatting>
  <conditionalFormatting sqref="R60:R61">
    <cfRule type="expression" dxfId="113" priority="27">
      <formula>R60="NG"</formula>
    </cfRule>
    <cfRule type="expression" dxfId="112" priority="28">
      <formula>$R43="NG"</formula>
    </cfRule>
  </conditionalFormatting>
  <conditionalFormatting sqref="R65">
    <cfRule type="expression" dxfId="111" priority="26">
      <formula>R65="NG"</formula>
    </cfRule>
  </conditionalFormatting>
  <conditionalFormatting sqref="R3">
    <cfRule type="expression" dxfId="110" priority="24">
      <formula>$R3&lt;&gt;"要修正！"</formula>
    </cfRule>
    <cfRule type="expression" dxfId="109" priority="25">
      <formula>$R3="要修正！"</formula>
    </cfRule>
  </conditionalFormatting>
  <conditionalFormatting sqref="S25:S36">
    <cfRule type="expression" dxfId="108" priority="43">
      <formula>S25="NG"</formula>
    </cfRule>
  </conditionalFormatting>
  <conditionalFormatting sqref="S59">
    <cfRule type="expression" dxfId="107" priority="23">
      <formula>S59="NG"</formula>
    </cfRule>
  </conditionalFormatting>
  <conditionalFormatting sqref="R59">
    <cfRule type="expression" dxfId="106" priority="21">
      <formula>R59="NG"</formula>
    </cfRule>
    <cfRule type="expression" dxfId="105" priority="22">
      <formula>$R42="NG"</formula>
    </cfRule>
  </conditionalFormatting>
  <conditionalFormatting sqref="R72">
    <cfRule type="expression" dxfId="104" priority="20">
      <formula>R72="NG"</formula>
    </cfRule>
  </conditionalFormatting>
  <conditionalFormatting sqref="R25:R36">
    <cfRule type="expression" dxfId="103" priority="19">
      <formula>R25="NG"</formula>
    </cfRule>
  </conditionalFormatting>
  <conditionalFormatting sqref="S12:S19">
    <cfRule type="expression" dxfId="102" priority="17">
      <formula>$S12="NG"</formula>
    </cfRule>
    <cfRule type="expression" dxfId="101" priority="18">
      <formula>$R1048572="NG"</formula>
    </cfRule>
  </conditionalFormatting>
  <conditionalFormatting sqref="T25:T36">
    <cfRule type="expression" dxfId="100" priority="15">
      <formula>T25="NG"</formula>
    </cfRule>
  </conditionalFormatting>
  <conditionalFormatting sqref="L9">
    <cfRule type="expression" dxfId="99" priority="14">
      <formula>$L$9="NG"</formula>
    </cfRule>
  </conditionalFormatting>
  <conditionalFormatting sqref="R4:R5">
    <cfRule type="expression" dxfId="98" priority="13">
      <formula>$R$3="要修正！"</formula>
    </cfRule>
  </conditionalFormatting>
  <conditionalFormatting sqref="A41:H41">
    <cfRule type="expression" dxfId="97" priority="12">
      <formula>$Q$1="○"</formula>
    </cfRule>
  </conditionalFormatting>
  <conditionalFormatting sqref="A55:G55">
    <cfRule type="expression" dxfId="96" priority="11">
      <formula>$Q$1="○"</formula>
    </cfRule>
  </conditionalFormatting>
  <conditionalFormatting sqref="A83:J83">
    <cfRule type="expression" dxfId="95" priority="10">
      <formula>$Q$1="○"</formula>
    </cfRule>
  </conditionalFormatting>
  <conditionalFormatting sqref="J25:J26">
    <cfRule type="expression" dxfId="94" priority="8">
      <formula>$I25="追加"</formula>
    </cfRule>
    <cfRule type="expression" dxfId="93" priority="9">
      <formula>$I25="新規"</formula>
    </cfRule>
  </conditionalFormatting>
  <conditionalFormatting sqref="J27:K36">
    <cfRule type="expression" dxfId="92" priority="6">
      <formula>$I27="追加"</formula>
    </cfRule>
    <cfRule type="expression" dxfId="91" priority="7">
      <formula>$I27="新規"</formula>
    </cfRule>
  </conditionalFormatting>
  <conditionalFormatting sqref="A59:G59">
    <cfRule type="expression" dxfId="90" priority="5">
      <formula>"$Q$1=○"</formula>
    </cfRule>
  </conditionalFormatting>
  <conditionalFormatting sqref="K25">
    <cfRule type="expression" dxfId="89" priority="3">
      <formula>$I25="追加"</formula>
    </cfRule>
    <cfRule type="expression" dxfId="88" priority="4">
      <formula>$I25="新規"</formula>
    </cfRule>
  </conditionalFormatting>
  <conditionalFormatting sqref="K26">
    <cfRule type="expression" dxfId="87" priority="1">
      <formula>$I26="追加"</formula>
    </cfRule>
    <cfRule type="expression" dxfId="86" priority="2">
      <formula>$I26="新規"</formula>
    </cfRule>
  </conditionalFormatting>
  <dataValidations count="2">
    <dataValidation type="list" allowBlank="1" showInputMessage="1" showErrorMessage="1" sqref="E12:E19" xr:uid="{00000000-0002-0000-0A00-000000000000}">
      <formula1>$U$12:$U$15</formula1>
    </dataValidation>
    <dataValidation type="list" allowBlank="1" showInputMessage="1" showErrorMessage="1" sqref="Q1 O1" xr:uid="{00000000-0002-0000-0A00-000001000000}">
      <formula1>$S$1:$S$2</formula1>
    </dataValidation>
  </dataValidations>
  <pageMargins left="0.70866141732283472" right="0.70866141732283472" top="0.82677165354330717" bottom="0.74803149606299213" header="0.31496062992125984" footer="0.31496062992125984"/>
  <pageSetup paperSize="9" scale="52" fitToHeight="0" orientation="landscape" r:id="rId1"/>
  <headerFooter>
    <oddHeader>&amp;L様式第1号別添-1&amp;R事業参加者用（事業参加者→事業実施主体）</oddHeader>
  </headerFooter>
  <rowBreaks count="1" manualBreakCount="1">
    <brk id="42" max="13" man="1"/>
  </rowBreaks>
  <colBreaks count="1" manualBreakCount="1">
    <brk id="28" max="81"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A00-000002000000}">
          <x14:formula1>
            <xm:f>リスト!$H$2:$H$3</xm:f>
          </x14:formula1>
          <xm:sqref>A65:A67 A78:A87</xm:sqref>
        </x14:dataValidation>
        <x14:dataValidation type="list" allowBlank="1" showInputMessage="1" showErrorMessage="1" xr:uid="{00000000-0002-0000-0A00-000003000000}">
          <x14:formula1>
            <xm:f>リスト!$K$2:$K$3</xm:f>
          </x14:formula1>
          <xm:sqref>A48:A56</xm:sqref>
        </x14:dataValidation>
        <x14:dataValidation type="list" allowBlank="1" showInputMessage="1" showErrorMessage="1" xr:uid="{00000000-0002-0000-0A00-000004000000}">
          <x14:formula1>
            <xm:f>リスト!$H$2:$H$4</xm:f>
          </x14:formula1>
          <xm:sqref>L25:M36 A72:A74</xm:sqref>
        </x14:dataValidation>
        <x14:dataValidation type="list" allowBlank="1" showInputMessage="1" showErrorMessage="1" xr:uid="{00000000-0002-0000-0A00-000005000000}">
          <x14:formula1>
            <xm:f>リスト!$G$2:$G$4</xm:f>
          </x14:formula1>
          <xm:sqref>I25:I36</xm:sqref>
        </x14:dataValidation>
        <x14:dataValidation type="list" allowBlank="1" showInputMessage="1" showErrorMessage="1" xr:uid="{00000000-0002-0000-0A00-000006000000}">
          <x14:formula1>
            <xm:f>リスト!$E$2:$E$22</xm:f>
          </x14:formula1>
          <xm:sqref>D25:D36</xm:sqref>
        </x14:dataValidation>
        <x14:dataValidation type="list" allowBlank="1" showInputMessage="1" showErrorMessage="1" xr:uid="{00000000-0002-0000-0A00-000007000000}">
          <x14:formula1>
            <xm:f>リスト!$D$2:$D$3</xm:f>
          </x14:formula1>
          <xm:sqref>C25:C36</xm:sqref>
        </x14:dataValidation>
        <x14:dataValidation type="list" allowBlank="1" showInputMessage="1" showErrorMessage="1" xr:uid="{00000000-0002-0000-0A00-000008000000}">
          <x14:formula1>
            <xm:f>リスト!$C$2:$C$4</xm:f>
          </x14:formula1>
          <xm:sqref>B25:B36</xm:sqref>
        </x14:dataValidation>
        <x14:dataValidation type="list" allowBlank="1" showInputMessage="1" showErrorMessage="1" xr:uid="{00000000-0002-0000-0A00-000009000000}">
          <x14:formula1>
            <xm:f>リスト!$J$2:$J$6</xm:f>
          </x14:formula1>
          <xm:sqref>K12:K19</xm:sqref>
        </x14:dataValidation>
        <x14:dataValidation type="list" allowBlank="1" showInputMessage="1" showErrorMessage="1" xr:uid="{00000000-0002-0000-0A00-00000A000000}">
          <x14:formula1>
            <xm:f>リスト!$I$2:$I$5</xm:f>
          </x14:formula1>
          <xm:sqref>J12:J19</xm:sqref>
        </x14:dataValidation>
        <x14:dataValidation type="list" allowBlank="1" showInputMessage="1" showErrorMessage="1" xr:uid="{00000000-0002-0000-0A00-00000B000000}">
          <x14:formula1>
            <xm:f>リスト!$B$2:$B$11</xm:f>
          </x14:formula1>
          <xm:sqref>I12:I19</xm:sqref>
        </x14:dataValidation>
        <x14:dataValidation type="list" allowBlank="1" showInputMessage="1" showErrorMessage="1" xr:uid="{00000000-0002-0000-0A00-00000C000000}">
          <x14:formula1>
            <xm:f>リスト!$A$3:$A$9</xm:f>
          </x14:formula1>
          <xm:sqref>G12:H19</xm:sqref>
        </x14:dataValidation>
        <x14:dataValidation type="list" allowBlank="1" showInputMessage="1" showErrorMessage="1" xr:uid="{00000000-0002-0000-0A00-00000D000000}">
          <x14:formula1>
            <xm:f>'C:\Users\113277\Box\【02_課所共有】09_04_生産振興課\R05年度\文書ファイル\03野菜担当\53_国庫事業等\53_08_省エネ型施設園芸産地育成緊急対策事業\53_08_090_令和5年度補正予算省エネ事業例規\04 実施要領\修正中\[（修正中2）実施要領　様式1別添1,2.xlsx]リスト'!#REF!</xm:f>
          </x14:formula1>
          <xm:sqref>A59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87"/>
  <sheetViews>
    <sheetView view="pageBreakPreview" zoomScale="90" zoomScaleNormal="100" zoomScaleSheetLayoutView="90" workbookViewId="0">
      <selection activeCell="A2" sqref="A2"/>
    </sheetView>
  </sheetViews>
  <sheetFormatPr defaultRowHeight="22.5" customHeight="1" x14ac:dyDescent="0.15"/>
  <cols>
    <col min="1" max="17" width="14.625" style="21" customWidth="1"/>
    <col min="18" max="18" width="23.25" style="46" customWidth="1"/>
    <col min="19" max="19" width="23.5" style="21" bestFit="1" customWidth="1"/>
    <col min="20" max="20" width="18.875" style="21" bestFit="1" customWidth="1"/>
    <col min="21" max="21" width="11.125" style="21" bestFit="1" customWidth="1"/>
    <col min="22" max="16384" width="9" style="21"/>
  </cols>
  <sheetData>
    <row r="1" spans="1:21" s="18" customFormat="1" ht="22.5" customHeight="1" x14ac:dyDescent="0.15">
      <c r="A1" s="305" t="s">
        <v>243</v>
      </c>
      <c r="B1" s="305"/>
      <c r="C1" s="305"/>
      <c r="D1" s="305"/>
      <c r="E1" s="305"/>
      <c r="F1" s="305"/>
      <c r="G1" s="305"/>
      <c r="H1" s="305"/>
      <c r="I1" s="305"/>
      <c r="J1" s="305"/>
      <c r="K1" s="305"/>
      <c r="L1" s="305"/>
      <c r="M1" s="305"/>
      <c r="N1" s="187" t="s">
        <v>210</v>
      </c>
      <c r="O1" s="201"/>
      <c r="P1" s="188" t="s">
        <v>209</v>
      </c>
      <c r="Q1" s="202"/>
      <c r="R1" s="186" t="s">
        <v>93</v>
      </c>
      <c r="S1" s="130" t="s">
        <v>208</v>
      </c>
      <c r="T1" s="125"/>
    </row>
    <row r="2" spans="1:21" s="19" customFormat="1" ht="17.25" x14ac:dyDescent="0.15">
      <c r="A2" s="169" t="s">
        <v>228</v>
      </c>
      <c r="B2" s="169"/>
      <c r="C2" s="169"/>
      <c r="D2" s="169"/>
      <c r="E2" s="169"/>
      <c r="F2" s="169"/>
      <c r="G2" s="169" t="s">
        <v>232</v>
      </c>
      <c r="H2" s="169"/>
      <c r="I2" s="169"/>
      <c r="J2" s="169"/>
      <c r="K2" s="169"/>
      <c r="L2" s="119"/>
      <c r="M2" s="120"/>
      <c r="N2" s="119"/>
      <c r="O2" s="170"/>
      <c r="P2" s="121"/>
      <c r="Q2" s="121"/>
      <c r="R2" s="43"/>
      <c r="S2" s="103" t="s">
        <v>230</v>
      </c>
      <c r="T2" s="126"/>
      <c r="U2" s="18"/>
    </row>
    <row r="3" spans="1:21" s="19" customFormat="1" ht="22.5" customHeight="1" x14ac:dyDescent="0.15">
      <c r="A3" s="171" t="s">
        <v>59</v>
      </c>
      <c r="B3" s="296"/>
      <c r="C3" s="297"/>
      <c r="D3" s="297"/>
      <c r="E3" s="298"/>
      <c r="F3" s="172"/>
      <c r="G3" s="306" t="s">
        <v>1</v>
      </c>
      <c r="H3" s="308" t="s">
        <v>234</v>
      </c>
      <c r="I3" s="309"/>
      <c r="J3" s="306" t="s">
        <v>2</v>
      </c>
      <c r="K3" s="306" t="s">
        <v>204</v>
      </c>
      <c r="L3" s="310" t="s">
        <v>205</v>
      </c>
      <c r="M3" s="169"/>
      <c r="N3" s="295" t="s">
        <v>203</v>
      </c>
      <c r="O3" s="295"/>
      <c r="P3" s="295"/>
      <c r="Q3" s="169"/>
      <c r="R3" s="44" t="str">
        <f>IF(COUNTIF(R5:U87,"NG"),"要修正！","クリア ! ")</f>
        <v xml:space="preserve">クリア ! </v>
      </c>
      <c r="S3" s="19" t="s">
        <v>189</v>
      </c>
      <c r="U3" s="18"/>
    </row>
    <row r="4" spans="1:21" s="19" customFormat="1" ht="22.5" customHeight="1" x14ac:dyDescent="0.15">
      <c r="A4" s="171" t="s">
        <v>58</v>
      </c>
      <c r="B4" s="296"/>
      <c r="C4" s="297"/>
      <c r="D4" s="297"/>
      <c r="E4" s="298"/>
      <c r="F4" s="172"/>
      <c r="G4" s="307"/>
      <c r="H4" s="200" t="s">
        <v>241</v>
      </c>
      <c r="I4" s="200" t="s">
        <v>242</v>
      </c>
      <c r="J4" s="307"/>
      <c r="K4" s="307"/>
      <c r="L4" s="311"/>
      <c r="M4" s="174"/>
      <c r="N4" s="189" t="s">
        <v>200</v>
      </c>
      <c r="O4" s="190" t="s">
        <v>201</v>
      </c>
      <c r="P4" s="190" t="s">
        <v>204</v>
      </c>
      <c r="Q4" s="169"/>
      <c r="R4" s="299" t="str">
        <f>IF(R3="要修正！","※「クリア！」になるようNG箇所を修正してください。","")</f>
        <v/>
      </c>
    </row>
    <row r="5" spans="1:21" s="19" customFormat="1" ht="22.5" customHeight="1" x14ac:dyDescent="0.15">
      <c r="A5" s="171" t="s">
        <v>60</v>
      </c>
      <c r="B5" s="301"/>
      <c r="C5" s="297"/>
      <c r="D5" s="297"/>
      <c r="E5" s="298"/>
      <c r="F5" s="172"/>
      <c r="G5" s="175" t="s">
        <v>158</v>
      </c>
      <c r="H5" s="176"/>
      <c r="I5" s="176"/>
      <c r="J5" s="177">
        <f>H5-I5</f>
        <v>0</v>
      </c>
      <c r="K5" s="178" t="str">
        <f>IFERROR(J5/H5*100,"")</f>
        <v/>
      </c>
      <c r="L5" s="179"/>
      <c r="M5" s="174"/>
      <c r="N5" s="191"/>
      <c r="O5" s="192">
        <f>H5-N5</f>
        <v>0</v>
      </c>
      <c r="P5" s="193"/>
      <c r="Q5" s="169"/>
      <c r="R5" s="300"/>
    </row>
    <row r="6" spans="1:21" s="19" customFormat="1" ht="22.5" customHeight="1" x14ac:dyDescent="0.15">
      <c r="A6" s="171" t="s">
        <v>61</v>
      </c>
      <c r="B6" s="296"/>
      <c r="C6" s="297"/>
      <c r="D6" s="297"/>
      <c r="E6" s="298"/>
      <c r="F6" s="172"/>
      <c r="G6" s="175" t="s">
        <v>3</v>
      </c>
      <c r="H6" s="176"/>
      <c r="I6" s="176"/>
      <c r="J6" s="177">
        <f t="shared" ref="J6:J8" si="0">H6-I6</f>
        <v>0</v>
      </c>
      <c r="K6" s="178" t="str">
        <f>IFERROR(J6/H6*100,"")</f>
        <v/>
      </c>
      <c r="L6" s="179"/>
      <c r="M6" s="174"/>
      <c r="N6" s="191"/>
      <c r="O6" s="192">
        <f>H6-N6</f>
        <v>0</v>
      </c>
      <c r="P6" s="193"/>
      <c r="Q6" s="169"/>
      <c r="R6" s="45" t="s">
        <v>191</v>
      </c>
      <c r="S6" s="109" t="s">
        <v>199</v>
      </c>
    </row>
    <row r="7" spans="1:21" s="19" customFormat="1" ht="22.5" customHeight="1" x14ac:dyDescent="0.15">
      <c r="A7" s="180"/>
      <c r="B7" s="181"/>
      <c r="C7" s="182"/>
      <c r="D7" s="182"/>
      <c r="E7" s="182"/>
      <c r="F7" s="182"/>
      <c r="G7" s="175" t="s">
        <v>211</v>
      </c>
      <c r="H7" s="176"/>
      <c r="I7" s="176"/>
      <c r="J7" s="177">
        <f t="shared" si="0"/>
        <v>0</v>
      </c>
      <c r="K7" s="178" t="str">
        <f>IFERROR(J7/H7*100,"")</f>
        <v/>
      </c>
      <c r="L7" s="179"/>
      <c r="M7" s="174"/>
      <c r="N7" s="191"/>
      <c r="O7" s="192">
        <f>H7-N7</f>
        <v>0</v>
      </c>
      <c r="P7" s="193"/>
      <c r="Q7" s="169"/>
      <c r="R7" s="45"/>
      <c r="S7" s="109"/>
    </row>
    <row r="8" spans="1:21" s="19" customFormat="1" ht="22.5" customHeight="1" x14ac:dyDescent="0.15">
      <c r="A8" s="180"/>
      <c r="B8" s="181"/>
      <c r="C8" s="182"/>
      <c r="D8" s="182"/>
      <c r="E8" s="182"/>
      <c r="F8" s="182"/>
      <c r="G8" s="175" t="s">
        <v>212</v>
      </c>
      <c r="H8" s="176"/>
      <c r="I8" s="176"/>
      <c r="J8" s="177">
        <f t="shared" si="0"/>
        <v>0</v>
      </c>
      <c r="K8" s="178" t="str">
        <f>IFERROR(J8/H8*100,"")</f>
        <v/>
      </c>
      <c r="L8" s="179"/>
      <c r="M8" s="174"/>
      <c r="N8" s="191"/>
      <c r="O8" s="192">
        <f>H8-N8</f>
        <v>0</v>
      </c>
      <c r="P8" s="193"/>
      <c r="Q8" s="169"/>
      <c r="R8" s="45"/>
      <c r="S8" s="109"/>
    </row>
    <row r="9" spans="1:21" s="19" customFormat="1" ht="22.5" customHeight="1" x14ac:dyDescent="0.15">
      <c r="A9" s="169"/>
      <c r="B9" s="169"/>
      <c r="C9" s="169"/>
      <c r="D9" s="169"/>
      <c r="E9" s="183"/>
      <c r="F9" s="183"/>
      <c r="G9" s="175" t="s">
        <v>36</v>
      </c>
      <c r="H9" s="177">
        <f>H5+H6*0.939+H7*1.299+H8*1.56</f>
        <v>0</v>
      </c>
      <c r="I9" s="177">
        <f>I5+I6*0.939+I7*1.299+I8*1.56</f>
        <v>0</v>
      </c>
      <c r="J9" s="177">
        <f>J5+J6*0.939+J7*1.299+J8*1.56</f>
        <v>0</v>
      </c>
      <c r="K9" s="178" t="str">
        <f>IFERROR(J9/H9*100,"")</f>
        <v/>
      </c>
      <c r="L9" s="173" t="str">
        <f>IF((K9=""),"",IF(K9&gt;=5,"OK","NG"))</f>
        <v/>
      </c>
      <c r="M9" s="174"/>
      <c r="N9" s="194">
        <f>N5+N6*0.939+N7*1.299+N8*1.56</f>
        <v>0</v>
      </c>
      <c r="O9" s="188">
        <f>O5+O6*0.939+O7*1.299+O8*1.56</f>
        <v>0</v>
      </c>
      <c r="P9" s="188" t="str">
        <f>IFERROR(O9/H9*100,"")</f>
        <v/>
      </c>
      <c r="Q9" s="169"/>
      <c r="R9" s="112" t="str">
        <f>IF((L9&lt;&gt;"NG"),"OK","NG")</f>
        <v>OK</v>
      </c>
      <c r="S9" s="110" t="str">
        <f>IF(AND((O1="○"),(K9&lt;10)),"NG","OK")</f>
        <v>OK</v>
      </c>
    </row>
    <row r="10" spans="1:21" ht="22.5" customHeight="1" x14ac:dyDescent="0.15">
      <c r="A10" s="184" t="s">
        <v>235</v>
      </c>
      <c r="B10" s="184"/>
      <c r="C10" s="184"/>
      <c r="D10" s="184"/>
      <c r="E10" s="184"/>
      <c r="F10" s="184"/>
      <c r="G10" s="184"/>
      <c r="H10" s="184"/>
      <c r="I10" s="184"/>
      <c r="J10" s="184"/>
      <c r="K10" s="184"/>
      <c r="L10" s="184"/>
      <c r="M10" s="184"/>
      <c r="N10" s="185"/>
      <c r="O10" s="184"/>
      <c r="P10" s="18"/>
      <c r="Q10" s="18"/>
    </row>
    <row r="11" spans="1:21" s="48" customFormat="1" ht="17.25" x14ac:dyDescent="0.15">
      <c r="A11" s="22" t="s">
        <v>38</v>
      </c>
      <c r="B11" s="257" t="s">
        <v>21</v>
      </c>
      <c r="C11" s="258"/>
      <c r="D11" s="22" t="s">
        <v>22</v>
      </c>
      <c r="E11" s="22" t="s">
        <v>231</v>
      </c>
      <c r="F11" s="22" t="s">
        <v>215</v>
      </c>
      <c r="G11" s="211" t="s">
        <v>88</v>
      </c>
      <c r="H11" s="211" t="s">
        <v>89</v>
      </c>
      <c r="I11" s="206" t="s">
        <v>67</v>
      </c>
      <c r="J11" s="206" t="s">
        <v>148</v>
      </c>
      <c r="K11" s="206" t="s">
        <v>116</v>
      </c>
      <c r="L11" s="302" t="s">
        <v>128</v>
      </c>
      <c r="M11" s="303"/>
      <c r="N11" s="304"/>
      <c r="O11" s="47"/>
      <c r="P11" s="128"/>
      <c r="Q11" s="129"/>
      <c r="R11" s="23" t="s">
        <v>190</v>
      </c>
      <c r="S11" s="47" t="s">
        <v>193</v>
      </c>
      <c r="U11" s="21"/>
    </row>
    <row r="12" spans="1:21" ht="22.5" customHeight="1" x14ac:dyDescent="0.15">
      <c r="A12" s="203"/>
      <c r="B12" s="293"/>
      <c r="C12" s="294"/>
      <c r="D12" s="12"/>
      <c r="E12" s="214"/>
      <c r="F12" s="13"/>
      <c r="G12" s="14"/>
      <c r="H12" s="14"/>
      <c r="I12" s="15"/>
      <c r="J12" s="15"/>
      <c r="K12" s="15"/>
      <c r="L12" s="241"/>
      <c r="M12" s="243"/>
      <c r="N12" s="242"/>
      <c r="O12" s="47"/>
      <c r="P12" s="18"/>
      <c r="Q12" s="18"/>
      <c r="R12" s="205" t="str">
        <f>IFERROR(INDEX(E12:E19,MATCH(MAX(D12:D19),D12:D19,0)),"")</f>
        <v/>
      </c>
      <c r="S12" s="102" t="str">
        <f t="shared" ref="S12:S19" si="1">IF(OR(D12=0,D12=""),"OK",(IF(OR(G12=""),"NG","OK")))</f>
        <v>OK</v>
      </c>
      <c r="U12" s="21" t="s">
        <v>216</v>
      </c>
    </row>
    <row r="13" spans="1:21" ht="22.5" customHeight="1" x14ac:dyDescent="0.15">
      <c r="A13" s="203"/>
      <c r="B13" s="293"/>
      <c r="C13" s="294"/>
      <c r="D13" s="12"/>
      <c r="E13" s="214"/>
      <c r="F13" s="13"/>
      <c r="G13" s="14"/>
      <c r="H13" s="14"/>
      <c r="I13" s="15"/>
      <c r="J13" s="15"/>
      <c r="K13" s="15"/>
      <c r="L13" s="241"/>
      <c r="M13" s="243"/>
      <c r="N13" s="242"/>
      <c r="O13" s="47"/>
      <c r="P13" s="18"/>
      <c r="Q13" s="18"/>
      <c r="R13" s="101"/>
      <c r="S13" s="102" t="str">
        <f>IF(OR(D13=0,D13=""),"OK",(IF(OR(G13=""),"NG","OK")))</f>
        <v>OK</v>
      </c>
      <c r="U13" s="21" t="s">
        <v>218</v>
      </c>
    </row>
    <row r="14" spans="1:21" ht="22.5" customHeight="1" x14ac:dyDescent="0.15">
      <c r="A14" s="203"/>
      <c r="B14" s="293"/>
      <c r="C14" s="294"/>
      <c r="D14" s="12"/>
      <c r="E14" s="214"/>
      <c r="F14" s="13"/>
      <c r="G14" s="14"/>
      <c r="H14" s="14"/>
      <c r="I14" s="15"/>
      <c r="J14" s="15"/>
      <c r="K14" s="15"/>
      <c r="L14" s="241"/>
      <c r="M14" s="243"/>
      <c r="N14" s="242"/>
      <c r="O14" s="47"/>
      <c r="P14" s="18"/>
      <c r="Q14" s="18"/>
      <c r="R14" s="101"/>
      <c r="S14" s="102" t="str">
        <f>IF(OR(D14=0,D14=""),"OK",(IF(OR(G14=""),"NG","OK")))</f>
        <v>OK</v>
      </c>
      <c r="U14" s="21" t="s">
        <v>217</v>
      </c>
    </row>
    <row r="15" spans="1:21" ht="22.5" customHeight="1" x14ac:dyDescent="0.15">
      <c r="A15" s="203"/>
      <c r="B15" s="293"/>
      <c r="C15" s="294"/>
      <c r="D15" s="12"/>
      <c r="E15" s="214"/>
      <c r="F15" s="13"/>
      <c r="G15" s="14"/>
      <c r="H15" s="14"/>
      <c r="I15" s="15"/>
      <c r="J15" s="15"/>
      <c r="K15" s="15"/>
      <c r="L15" s="241"/>
      <c r="M15" s="243"/>
      <c r="N15" s="242"/>
      <c r="O15" s="47"/>
      <c r="P15" s="18"/>
      <c r="Q15" s="18"/>
      <c r="R15" s="101"/>
      <c r="S15" s="102" t="str">
        <f t="shared" si="1"/>
        <v>OK</v>
      </c>
      <c r="U15" s="138" t="s">
        <v>219</v>
      </c>
    </row>
    <row r="16" spans="1:21" ht="22.5" customHeight="1" x14ac:dyDescent="0.15">
      <c r="A16" s="203"/>
      <c r="B16" s="293"/>
      <c r="C16" s="294"/>
      <c r="D16" s="12"/>
      <c r="E16" s="214"/>
      <c r="F16" s="13"/>
      <c r="G16" s="14"/>
      <c r="H16" s="14"/>
      <c r="I16" s="15"/>
      <c r="J16" s="15"/>
      <c r="K16" s="15"/>
      <c r="L16" s="241"/>
      <c r="M16" s="243"/>
      <c r="N16" s="242"/>
      <c r="O16" s="47"/>
      <c r="P16" s="18"/>
      <c r="Q16" s="18"/>
      <c r="R16" s="101"/>
      <c r="S16" s="102" t="str">
        <f t="shared" si="1"/>
        <v>OK</v>
      </c>
    </row>
    <row r="17" spans="1:21" ht="22.5" customHeight="1" x14ac:dyDescent="0.15">
      <c r="A17" s="203"/>
      <c r="B17" s="293"/>
      <c r="C17" s="294"/>
      <c r="D17" s="12"/>
      <c r="E17" s="214"/>
      <c r="F17" s="13"/>
      <c r="G17" s="14"/>
      <c r="H17" s="14"/>
      <c r="I17" s="15"/>
      <c r="J17" s="15"/>
      <c r="K17" s="15"/>
      <c r="L17" s="241"/>
      <c r="M17" s="243"/>
      <c r="N17" s="242"/>
      <c r="O17" s="47"/>
      <c r="P17" s="18"/>
      <c r="Q17" s="18"/>
      <c r="R17" s="101"/>
      <c r="S17" s="102" t="str">
        <f t="shared" si="1"/>
        <v>OK</v>
      </c>
    </row>
    <row r="18" spans="1:21" ht="22.5" customHeight="1" x14ac:dyDescent="0.15">
      <c r="A18" s="203"/>
      <c r="B18" s="293"/>
      <c r="C18" s="294"/>
      <c r="D18" s="12"/>
      <c r="E18" s="214"/>
      <c r="F18" s="13"/>
      <c r="G18" s="14"/>
      <c r="H18" s="14"/>
      <c r="I18" s="15"/>
      <c r="J18" s="15"/>
      <c r="K18" s="15"/>
      <c r="L18" s="241"/>
      <c r="M18" s="243"/>
      <c r="N18" s="242"/>
      <c r="O18" s="47"/>
      <c r="P18" s="18"/>
      <c r="Q18" s="18"/>
      <c r="R18" s="101"/>
      <c r="S18" s="102" t="str">
        <f t="shared" si="1"/>
        <v>OK</v>
      </c>
    </row>
    <row r="19" spans="1:21" ht="22.5" customHeight="1" x14ac:dyDescent="0.15">
      <c r="A19" s="203"/>
      <c r="B19" s="293"/>
      <c r="C19" s="294"/>
      <c r="D19" s="12"/>
      <c r="E19" s="214"/>
      <c r="F19" s="13"/>
      <c r="G19" s="14"/>
      <c r="H19" s="14"/>
      <c r="I19" s="15"/>
      <c r="J19" s="15"/>
      <c r="K19" s="15"/>
      <c r="L19" s="241"/>
      <c r="M19" s="243"/>
      <c r="N19" s="242"/>
      <c r="O19" s="47"/>
      <c r="P19" s="18"/>
      <c r="Q19" s="18"/>
      <c r="R19" s="101"/>
      <c r="S19" s="102" t="str">
        <f t="shared" si="1"/>
        <v>OK</v>
      </c>
    </row>
    <row r="20" spans="1:21" ht="17.25" x14ac:dyDescent="0.15">
      <c r="A20" s="209" t="s">
        <v>0</v>
      </c>
      <c r="B20" s="255" t="s">
        <v>34</v>
      </c>
      <c r="C20" s="256"/>
      <c r="D20" s="20">
        <f>SUM(D12:D19)</f>
        <v>0</v>
      </c>
      <c r="E20" s="209" t="s">
        <v>34</v>
      </c>
      <c r="F20" s="209"/>
      <c r="G20" s="204"/>
      <c r="H20" s="204" t="s">
        <v>34</v>
      </c>
      <c r="I20" s="204" t="s">
        <v>34</v>
      </c>
      <c r="J20" s="204" t="s">
        <v>34</v>
      </c>
      <c r="K20" s="204" t="s">
        <v>34</v>
      </c>
      <c r="L20" s="255" t="s">
        <v>34</v>
      </c>
      <c r="M20" s="259"/>
      <c r="N20" s="256"/>
      <c r="O20" s="47"/>
      <c r="P20" s="18"/>
      <c r="Q20" s="18"/>
      <c r="R20" s="21"/>
    </row>
    <row r="21" spans="1:21" ht="17.25" x14ac:dyDescent="0.15">
      <c r="A21" s="23"/>
      <c r="B21" s="24"/>
      <c r="C21" s="24"/>
      <c r="O21" s="47"/>
      <c r="P21" s="18"/>
      <c r="Q21" s="18"/>
      <c r="R21" s="21"/>
    </row>
    <row r="22" spans="1:21" ht="17.25" x14ac:dyDescent="0.15">
      <c r="A22" s="25" t="s">
        <v>229</v>
      </c>
      <c r="B22" s="26"/>
      <c r="C22" s="26"/>
      <c r="O22" s="47"/>
      <c r="P22" s="18"/>
      <c r="R22" s="21"/>
    </row>
    <row r="23" spans="1:21" s="49" customFormat="1" ht="17.25" x14ac:dyDescent="0.15">
      <c r="A23" s="288" t="s">
        <v>38</v>
      </c>
      <c r="B23" s="288" t="s">
        <v>69</v>
      </c>
      <c r="C23" s="290" t="s">
        <v>104</v>
      </c>
      <c r="D23" s="291" t="s">
        <v>4</v>
      </c>
      <c r="E23" s="292"/>
      <c r="F23" s="292"/>
      <c r="G23" s="292"/>
      <c r="H23" s="292"/>
      <c r="I23" s="288" t="s">
        <v>222</v>
      </c>
      <c r="J23" s="282" t="s">
        <v>80</v>
      </c>
      <c r="K23" s="282"/>
      <c r="L23" s="282"/>
      <c r="M23" s="282"/>
      <c r="N23" s="21"/>
      <c r="O23" s="47"/>
      <c r="P23" s="18"/>
      <c r="Q23" s="111"/>
      <c r="R23" s="21" t="s">
        <v>152</v>
      </c>
      <c r="S23" s="21" t="s">
        <v>152</v>
      </c>
      <c r="U23" s="21"/>
    </row>
    <row r="24" spans="1:21" s="51" customFormat="1" ht="17.25" x14ac:dyDescent="0.15">
      <c r="A24" s="289"/>
      <c r="B24" s="289"/>
      <c r="C24" s="289"/>
      <c r="D24" s="210" t="s">
        <v>122</v>
      </c>
      <c r="E24" s="291" t="s">
        <v>107</v>
      </c>
      <c r="F24" s="292"/>
      <c r="G24" s="210" t="s">
        <v>220</v>
      </c>
      <c r="H24" s="213" t="s">
        <v>221</v>
      </c>
      <c r="I24" s="289"/>
      <c r="J24" s="212" t="s">
        <v>223</v>
      </c>
      <c r="K24" s="151" t="s">
        <v>224</v>
      </c>
      <c r="L24" s="152" t="s">
        <v>225</v>
      </c>
      <c r="M24" s="212" t="s">
        <v>226</v>
      </c>
      <c r="N24" s="21"/>
      <c r="O24" s="47"/>
      <c r="P24" s="18"/>
      <c r="Q24" s="111"/>
      <c r="R24" s="50" t="s">
        <v>172</v>
      </c>
      <c r="S24" s="50" t="s">
        <v>195</v>
      </c>
      <c r="T24" s="51" t="s">
        <v>194</v>
      </c>
      <c r="U24" s="21"/>
    </row>
    <row r="25" spans="1:21" ht="22.5" customHeight="1" x14ac:dyDescent="0.15">
      <c r="A25" s="39"/>
      <c r="B25" s="14"/>
      <c r="C25" s="14"/>
      <c r="D25" s="14"/>
      <c r="E25" s="285"/>
      <c r="F25" s="286"/>
      <c r="G25" s="16"/>
      <c r="H25" s="16"/>
      <c r="I25" s="40"/>
      <c r="J25" s="39"/>
      <c r="K25" s="39"/>
      <c r="L25" s="141" t="s">
        <v>6</v>
      </c>
      <c r="M25" s="141" t="s">
        <v>6</v>
      </c>
      <c r="O25" s="47"/>
      <c r="P25" s="18"/>
      <c r="Q25" s="111"/>
      <c r="R25" s="102" t="str">
        <f>IF(OR(I25="新規",I25="追加",I25=""),"OK",(IF(AND(J25="",K25=""),"NG","OK")))</f>
        <v>OK</v>
      </c>
      <c r="S25" s="102" t="str">
        <f>IF(OR(I25="新規",I25="追加",I25=""),"OK",(IF(OR(AND(L25="",M25=""),AND(L25="",M25="□"),AND(L25="□",M25=""),AND(L25="□",M25="□")),"NG","OK")))</f>
        <v>OK</v>
      </c>
      <c r="T25" s="102" t="str">
        <f>IF(OR(AND(D25&lt;&gt;"",E25&lt;&gt;"",G25&lt;&gt;"",H25&lt;&gt;"",I25&lt;&gt;""),(D25="")),"OK","NG")</f>
        <v>OK</v>
      </c>
    </row>
    <row r="26" spans="1:21" ht="22.5" customHeight="1" x14ac:dyDescent="0.15">
      <c r="A26" s="39"/>
      <c r="B26" s="14"/>
      <c r="C26" s="14"/>
      <c r="D26" s="14"/>
      <c r="E26" s="285"/>
      <c r="F26" s="287"/>
      <c r="G26" s="16"/>
      <c r="H26" s="16"/>
      <c r="I26" s="40"/>
      <c r="J26" s="39"/>
      <c r="K26" s="39"/>
      <c r="L26" s="141" t="s">
        <v>6</v>
      </c>
      <c r="M26" s="141" t="s">
        <v>6</v>
      </c>
      <c r="O26" s="47"/>
      <c r="P26" s="18"/>
      <c r="Q26" s="111"/>
      <c r="R26" s="102" t="str">
        <f t="shared" ref="R26:R36" si="2">IF(OR(I26="新規",I26="追加",I26=""),"OK",(IF(AND(J26="",K26=""),"NG","OK")))</f>
        <v>OK</v>
      </c>
      <c r="S26" s="102" t="str">
        <f t="shared" ref="S26:S36" si="3">IF(OR(I26="新規",I26="追加",I26=""),"OK",(IF(OR(AND(L26="",M26=""),AND(L26="",M26="□"),AND(L26="□",M26=""),AND(L26="□",M26="□")),"NG","OK")))</f>
        <v>OK</v>
      </c>
      <c r="T26" s="102" t="str">
        <f t="shared" ref="T26:T36" si="4">IF(OR(AND(D26&lt;&gt;"",E26&lt;&gt;"",G26&lt;&gt;"",H26&lt;&gt;"",I26&lt;&gt;""),(D26="")),"OK","NG")</f>
        <v>OK</v>
      </c>
    </row>
    <row r="27" spans="1:21" ht="22.5" customHeight="1" x14ac:dyDescent="0.15">
      <c r="A27" s="39"/>
      <c r="B27" s="14"/>
      <c r="C27" s="14"/>
      <c r="D27" s="14"/>
      <c r="E27" s="285"/>
      <c r="F27" s="287"/>
      <c r="G27" s="16"/>
      <c r="H27" s="38"/>
      <c r="I27" s="40"/>
      <c r="J27" s="39"/>
      <c r="K27" s="39"/>
      <c r="L27" s="141" t="s">
        <v>6</v>
      </c>
      <c r="M27" s="141" t="s">
        <v>6</v>
      </c>
      <c r="O27" s="47"/>
      <c r="P27" s="18"/>
      <c r="Q27" s="111"/>
      <c r="R27" s="102" t="str">
        <f t="shared" si="2"/>
        <v>OK</v>
      </c>
      <c r="S27" s="102" t="str">
        <f t="shared" si="3"/>
        <v>OK</v>
      </c>
      <c r="T27" s="102" t="str">
        <f t="shared" si="4"/>
        <v>OK</v>
      </c>
    </row>
    <row r="28" spans="1:21" ht="22.5" customHeight="1" x14ac:dyDescent="0.15">
      <c r="A28" s="39"/>
      <c r="B28" s="14"/>
      <c r="C28" s="14"/>
      <c r="D28" s="14"/>
      <c r="E28" s="285"/>
      <c r="F28" s="286"/>
      <c r="G28" s="139"/>
      <c r="H28" s="16"/>
      <c r="I28" s="40"/>
      <c r="J28" s="39"/>
      <c r="K28" s="39"/>
      <c r="L28" s="141" t="s">
        <v>6</v>
      </c>
      <c r="M28" s="141" t="s">
        <v>6</v>
      </c>
      <c r="O28" s="47"/>
      <c r="P28" s="18"/>
      <c r="Q28" s="111"/>
      <c r="R28" s="102" t="str">
        <f t="shared" si="2"/>
        <v>OK</v>
      </c>
      <c r="S28" s="102" t="str">
        <f t="shared" si="3"/>
        <v>OK</v>
      </c>
      <c r="T28" s="102" t="str">
        <f t="shared" si="4"/>
        <v>OK</v>
      </c>
    </row>
    <row r="29" spans="1:21" ht="22.5" customHeight="1" x14ac:dyDescent="0.15">
      <c r="A29" s="39"/>
      <c r="B29" s="14"/>
      <c r="C29" s="14"/>
      <c r="D29" s="14"/>
      <c r="E29" s="285"/>
      <c r="F29" s="286"/>
      <c r="G29" s="140"/>
      <c r="H29" s="16"/>
      <c r="I29" s="40"/>
      <c r="J29" s="39"/>
      <c r="K29" s="39"/>
      <c r="L29" s="141" t="s">
        <v>6</v>
      </c>
      <c r="M29" s="141" t="s">
        <v>6</v>
      </c>
      <c r="O29" s="47"/>
      <c r="P29" s="18"/>
      <c r="Q29" s="111"/>
      <c r="R29" s="102" t="str">
        <f t="shared" si="2"/>
        <v>OK</v>
      </c>
      <c r="S29" s="102" t="str">
        <f t="shared" si="3"/>
        <v>OK</v>
      </c>
      <c r="T29" s="102" t="str">
        <f t="shared" si="4"/>
        <v>OK</v>
      </c>
    </row>
    <row r="30" spans="1:21" ht="22.5" customHeight="1" x14ac:dyDescent="0.15">
      <c r="A30" s="39"/>
      <c r="B30" s="14"/>
      <c r="C30" s="14"/>
      <c r="D30" s="14"/>
      <c r="E30" s="285"/>
      <c r="F30" s="286"/>
      <c r="G30" s="139"/>
      <c r="H30" s="16"/>
      <c r="I30" s="40"/>
      <c r="J30" s="39"/>
      <c r="K30" s="39"/>
      <c r="L30" s="141" t="s">
        <v>6</v>
      </c>
      <c r="M30" s="141" t="s">
        <v>6</v>
      </c>
      <c r="O30" s="47"/>
      <c r="P30" s="18"/>
      <c r="Q30" s="111"/>
      <c r="R30" s="102" t="str">
        <f t="shared" si="2"/>
        <v>OK</v>
      </c>
      <c r="S30" s="102" t="str">
        <f t="shared" si="3"/>
        <v>OK</v>
      </c>
      <c r="T30" s="102" t="str">
        <f t="shared" si="4"/>
        <v>OK</v>
      </c>
    </row>
    <row r="31" spans="1:21" ht="22.5" customHeight="1" x14ac:dyDescent="0.15">
      <c r="A31" s="39"/>
      <c r="B31" s="14"/>
      <c r="C31" s="14"/>
      <c r="D31" s="14"/>
      <c r="E31" s="285"/>
      <c r="F31" s="286"/>
      <c r="G31" s="139"/>
      <c r="H31" s="16"/>
      <c r="I31" s="40"/>
      <c r="J31" s="39"/>
      <c r="K31" s="39"/>
      <c r="L31" s="141" t="s">
        <v>6</v>
      </c>
      <c r="M31" s="141" t="s">
        <v>6</v>
      </c>
      <c r="O31" s="47"/>
      <c r="P31" s="18"/>
      <c r="Q31" s="111"/>
      <c r="R31" s="102" t="str">
        <f t="shared" si="2"/>
        <v>OK</v>
      </c>
      <c r="S31" s="102" t="str">
        <f t="shared" si="3"/>
        <v>OK</v>
      </c>
      <c r="T31" s="102" t="str">
        <f t="shared" si="4"/>
        <v>OK</v>
      </c>
    </row>
    <row r="32" spans="1:21" ht="22.5" customHeight="1" x14ac:dyDescent="0.15">
      <c r="A32" s="39"/>
      <c r="B32" s="14"/>
      <c r="C32" s="14"/>
      <c r="D32" s="14"/>
      <c r="E32" s="285"/>
      <c r="F32" s="286"/>
      <c r="G32" s="139"/>
      <c r="H32" s="16"/>
      <c r="I32" s="40"/>
      <c r="J32" s="39"/>
      <c r="K32" s="39"/>
      <c r="L32" s="141" t="s">
        <v>6</v>
      </c>
      <c r="M32" s="141" t="s">
        <v>6</v>
      </c>
      <c r="O32" s="47"/>
      <c r="P32" s="18"/>
      <c r="Q32" s="111"/>
      <c r="R32" s="102" t="str">
        <f t="shared" si="2"/>
        <v>OK</v>
      </c>
      <c r="S32" s="102" t="str">
        <f t="shared" si="3"/>
        <v>OK</v>
      </c>
      <c r="T32" s="102" t="str">
        <f t="shared" si="4"/>
        <v>OK</v>
      </c>
    </row>
    <row r="33" spans="1:25" ht="22.5" customHeight="1" x14ac:dyDescent="0.15">
      <c r="A33" s="39"/>
      <c r="B33" s="14"/>
      <c r="C33" s="14"/>
      <c r="D33" s="14"/>
      <c r="E33" s="285"/>
      <c r="F33" s="286"/>
      <c r="G33" s="139"/>
      <c r="H33" s="16"/>
      <c r="I33" s="40"/>
      <c r="J33" s="39"/>
      <c r="K33" s="39"/>
      <c r="L33" s="141" t="s">
        <v>6</v>
      </c>
      <c r="M33" s="141" t="s">
        <v>6</v>
      </c>
      <c r="O33" s="47"/>
      <c r="P33" s="18"/>
      <c r="Q33" s="111"/>
      <c r="R33" s="102" t="str">
        <f t="shared" si="2"/>
        <v>OK</v>
      </c>
      <c r="S33" s="102" t="str">
        <f t="shared" si="3"/>
        <v>OK</v>
      </c>
      <c r="T33" s="102" t="str">
        <f t="shared" si="4"/>
        <v>OK</v>
      </c>
    </row>
    <row r="34" spans="1:25" ht="22.5" customHeight="1" x14ac:dyDescent="0.15">
      <c r="A34" s="39"/>
      <c r="B34" s="14"/>
      <c r="C34" s="14"/>
      <c r="D34" s="14"/>
      <c r="E34" s="285"/>
      <c r="F34" s="286"/>
      <c r="G34" s="139"/>
      <c r="H34" s="16"/>
      <c r="I34" s="40"/>
      <c r="J34" s="39"/>
      <c r="K34" s="39"/>
      <c r="L34" s="141" t="s">
        <v>6</v>
      </c>
      <c r="M34" s="141" t="s">
        <v>6</v>
      </c>
      <c r="O34" s="47"/>
      <c r="P34" s="18"/>
      <c r="Q34" s="111"/>
      <c r="R34" s="102" t="str">
        <f t="shared" si="2"/>
        <v>OK</v>
      </c>
      <c r="S34" s="102" t="str">
        <f t="shared" si="3"/>
        <v>OK</v>
      </c>
      <c r="T34" s="102" t="str">
        <f t="shared" si="4"/>
        <v>OK</v>
      </c>
    </row>
    <row r="35" spans="1:25" ht="22.5" customHeight="1" x14ac:dyDescent="0.15">
      <c r="A35" s="39"/>
      <c r="B35" s="14"/>
      <c r="C35" s="14"/>
      <c r="D35" s="14"/>
      <c r="E35" s="285"/>
      <c r="F35" s="286"/>
      <c r="G35" s="139"/>
      <c r="H35" s="16"/>
      <c r="I35" s="40"/>
      <c r="J35" s="39"/>
      <c r="K35" s="39"/>
      <c r="L35" s="141" t="s">
        <v>6</v>
      </c>
      <c r="M35" s="141" t="s">
        <v>6</v>
      </c>
      <c r="O35" s="47"/>
      <c r="P35" s="18"/>
      <c r="Q35" s="111"/>
      <c r="R35" s="102" t="str">
        <f t="shared" si="2"/>
        <v>OK</v>
      </c>
      <c r="S35" s="102" t="str">
        <f t="shared" si="3"/>
        <v>OK</v>
      </c>
      <c r="T35" s="102" t="str">
        <f t="shared" si="4"/>
        <v>OK</v>
      </c>
    </row>
    <row r="36" spans="1:25" ht="22.5" customHeight="1" x14ac:dyDescent="0.15">
      <c r="A36" s="39"/>
      <c r="B36" s="14"/>
      <c r="C36" s="14"/>
      <c r="D36" s="14"/>
      <c r="E36" s="285"/>
      <c r="F36" s="286"/>
      <c r="G36" s="139"/>
      <c r="H36" s="16"/>
      <c r="I36" s="40"/>
      <c r="J36" s="39"/>
      <c r="K36" s="39"/>
      <c r="L36" s="141" t="s">
        <v>6</v>
      </c>
      <c r="M36" s="141" t="s">
        <v>6</v>
      </c>
      <c r="O36" s="47"/>
      <c r="P36" s="18"/>
      <c r="Q36" s="111"/>
      <c r="R36" s="102" t="str">
        <f t="shared" si="2"/>
        <v>OK</v>
      </c>
      <c r="S36" s="102" t="str">
        <f t="shared" si="3"/>
        <v>OK</v>
      </c>
      <c r="T36" s="102" t="str">
        <f t="shared" si="4"/>
        <v>OK</v>
      </c>
    </row>
    <row r="37" spans="1:25" ht="13.5" x14ac:dyDescent="0.15">
      <c r="G37" s="27"/>
      <c r="O37" s="47"/>
      <c r="Q37" s="111"/>
    </row>
    <row r="38" spans="1:25" s="28" customFormat="1" ht="13.5" x14ac:dyDescent="0.15">
      <c r="A38" s="204" t="s">
        <v>25</v>
      </c>
      <c r="B38" s="204" t="s">
        <v>185</v>
      </c>
      <c r="C38" s="204" t="s">
        <v>186</v>
      </c>
      <c r="D38" s="204" t="s">
        <v>187</v>
      </c>
      <c r="E38" s="204" t="s">
        <v>188</v>
      </c>
      <c r="F38" s="284" t="s">
        <v>37</v>
      </c>
      <c r="G38" s="284"/>
      <c r="H38" s="284" t="s">
        <v>112</v>
      </c>
      <c r="I38" s="284"/>
      <c r="J38" s="47"/>
      <c r="O38" s="47"/>
      <c r="R38" s="52" t="s">
        <v>31</v>
      </c>
      <c r="S38" s="53" t="s">
        <v>111</v>
      </c>
      <c r="T38" s="53" t="s">
        <v>136</v>
      </c>
    </row>
    <row r="39" spans="1:25" ht="22.5" customHeight="1" x14ac:dyDescent="0.15">
      <c r="A39" s="29" t="s">
        <v>100</v>
      </c>
      <c r="B39" s="20">
        <f>SUMIF(B$25:B$36,A39,H$25:H$36)</f>
        <v>0</v>
      </c>
      <c r="C39" s="12"/>
      <c r="D39" s="12"/>
      <c r="E39" s="12"/>
      <c r="F39" s="281"/>
      <c r="G39" s="281"/>
      <c r="H39" s="282" t="s">
        <v>108</v>
      </c>
      <c r="I39" s="282"/>
      <c r="J39" s="142"/>
      <c r="K39" s="30"/>
      <c r="L39" s="30"/>
      <c r="M39" s="30"/>
      <c r="N39" s="30"/>
      <c r="O39" s="30"/>
      <c r="P39" s="30"/>
      <c r="Q39" s="30"/>
      <c r="R39" s="102" t="str">
        <f>IF(C39&lt;=10000000,"OK","NG")</f>
        <v>OK</v>
      </c>
      <c r="S39" s="102" t="str">
        <f>IF(C39&lt;=B39/2,"OK","NG")</f>
        <v>OK</v>
      </c>
      <c r="T39" s="102" t="str">
        <f>IF(B39=C39+D39+E39,"OK","NG")</f>
        <v>OK</v>
      </c>
      <c r="U39" s="54"/>
      <c r="V39" s="50"/>
      <c r="W39" s="50"/>
      <c r="X39" s="50"/>
      <c r="Y39" s="50"/>
    </row>
    <row r="40" spans="1:25" ht="22.5" customHeight="1" x14ac:dyDescent="0.15">
      <c r="A40" s="29" t="s">
        <v>27</v>
      </c>
      <c r="B40" s="20">
        <f>SUMIF(B$25:B$36,A40,H$25:H$36)</f>
        <v>0</v>
      </c>
      <c r="C40" s="12"/>
      <c r="D40" s="12"/>
      <c r="E40" s="12"/>
      <c r="F40" s="281"/>
      <c r="G40" s="281"/>
      <c r="H40" s="282" t="s">
        <v>109</v>
      </c>
      <c r="I40" s="282"/>
      <c r="J40" s="142"/>
      <c r="K40" s="30"/>
      <c r="L40" s="30"/>
      <c r="M40" s="30"/>
      <c r="N40" s="30"/>
      <c r="O40" s="30"/>
      <c r="P40" s="30"/>
      <c r="Q40" s="30"/>
      <c r="R40" s="102" t="str">
        <f>IF(C40&lt;=1000000,"OK","NG")</f>
        <v>OK</v>
      </c>
      <c r="S40" s="102" t="str">
        <f>IF(C40&lt;=B40/2,"OK","NG")</f>
        <v>OK</v>
      </c>
      <c r="T40" s="102" t="str">
        <f t="shared" ref="T40:T41" si="5">IF(B40=C40+D40+E40,"OK","NG")</f>
        <v>OK</v>
      </c>
      <c r="U40" s="19"/>
    </row>
    <row r="41" spans="1:25" ht="22.5" customHeight="1" x14ac:dyDescent="0.15">
      <c r="A41" s="29" t="s">
        <v>28</v>
      </c>
      <c r="B41" s="20">
        <f>SUMIF(B$25:B$36,A41,I$25:I$36)</f>
        <v>0</v>
      </c>
      <c r="C41" s="12"/>
      <c r="D41" s="12"/>
      <c r="E41" s="12"/>
      <c r="F41" s="281"/>
      <c r="G41" s="281"/>
      <c r="H41" s="282" t="s">
        <v>110</v>
      </c>
      <c r="I41" s="282"/>
      <c r="J41" s="142"/>
      <c r="K41" s="30"/>
      <c r="L41" s="30"/>
      <c r="M41" s="30"/>
      <c r="N41" s="30"/>
      <c r="O41" s="30"/>
      <c r="P41" s="30"/>
      <c r="Q41" s="30"/>
      <c r="R41" s="102" t="str">
        <f>IF(C41&lt;=100000,"OK","NG")</f>
        <v>OK</v>
      </c>
      <c r="S41" s="102" t="str">
        <f t="shared" ref="S41" si="6">IF(C41&lt;=B41/2,"OK","NG")</f>
        <v>OK</v>
      </c>
      <c r="T41" s="102" t="str">
        <f t="shared" si="5"/>
        <v>OK</v>
      </c>
      <c r="U41" s="19"/>
    </row>
    <row r="42" spans="1:25" ht="22.5" customHeight="1" x14ac:dyDescent="0.15">
      <c r="A42" s="31" t="s">
        <v>32</v>
      </c>
      <c r="B42" s="32">
        <f>SUM(B39:B41)</f>
        <v>0</v>
      </c>
      <c r="C42" s="33">
        <f>SUM(C39:C41)</f>
        <v>0</v>
      </c>
      <c r="D42" s="33">
        <f t="shared" ref="D42:E42" si="7">SUM(D39:D41)</f>
        <v>0</v>
      </c>
      <c r="E42" s="33">
        <f t="shared" si="7"/>
        <v>0</v>
      </c>
      <c r="F42" s="281"/>
      <c r="G42" s="281"/>
      <c r="H42" s="283"/>
      <c r="I42" s="283"/>
      <c r="J42" s="143"/>
      <c r="K42" s="30"/>
      <c r="L42" s="30"/>
      <c r="M42" s="30"/>
      <c r="T42" s="102" t="str">
        <f>IF(B42=C42+D42+E42,"OK","NG")</f>
        <v>OK</v>
      </c>
    </row>
    <row r="43" spans="1:25" ht="13.5" x14ac:dyDescent="0.15"/>
    <row r="44" spans="1:25" ht="22.5" customHeight="1" x14ac:dyDescent="0.15">
      <c r="A44" s="21" t="s">
        <v>144</v>
      </c>
    </row>
    <row r="45" spans="1:25" ht="22.5" customHeight="1" x14ac:dyDescent="0.15">
      <c r="A45" s="21" t="s">
        <v>125</v>
      </c>
    </row>
    <row r="46" spans="1:25" ht="22.5" customHeight="1" x14ac:dyDescent="0.15">
      <c r="A46" s="21" t="s">
        <v>57</v>
      </c>
    </row>
    <row r="47" spans="1:25" ht="15" customHeight="1" x14ac:dyDescent="0.15">
      <c r="A47" s="209" t="s">
        <v>5</v>
      </c>
      <c r="B47" s="255" t="s">
        <v>50</v>
      </c>
      <c r="C47" s="259"/>
      <c r="D47" s="259"/>
      <c r="E47" s="256"/>
      <c r="F47" s="245" t="s">
        <v>99</v>
      </c>
      <c r="G47" s="245"/>
      <c r="H47" s="144"/>
      <c r="I47" s="24"/>
    </row>
    <row r="48" spans="1:25" ht="15" customHeight="1" x14ac:dyDescent="0.15">
      <c r="A48" s="17" t="s">
        <v>6</v>
      </c>
      <c r="B48" s="252" t="s">
        <v>7</v>
      </c>
      <c r="C48" s="253"/>
      <c r="D48" s="253"/>
      <c r="E48" s="254"/>
      <c r="F48" s="279" t="s">
        <v>8</v>
      </c>
      <c r="G48" s="279"/>
      <c r="H48" s="145"/>
      <c r="I48" s="24"/>
    </row>
    <row r="49" spans="1:19" ht="15" customHeight="1" x14ac:dyDescent="0.15">
      <c r="A49" s="17" t="s">
        <v>6</v>
      </c>
      <c r="B49" s="252" t="s">
        <v>9</v>
      </c>
      <c r="C49" s="253"/>
      <c r="D49" s="253"/>
      <c r="E49" s="254"/>
      <c r="F49" s="279" t="s">
        <v>10</v>
      </c>
      <c r="G49" s="279"/>
      <c r="H49" s="145"/>
      <c r="I49" s="24"/>
    </row>
    <row r="50" spans="1:19" ht="15" customHeight="1" x14ac:dyDescent="0.15">
      <c r="A50" s="17" t="s">
        <v>6</v>
      </c>
      <c r="B50" s="252" t="s">
        <v>11</v>
      </c>
      <c r="C50" s="253"/>
      <c r="D50" s="253"/>
      <c r="E50" s="254"/>
      <c r="F50" s="279" t="s">
        <v>12</v>
      </c>
      <c r="G50" s="279"/>
      <c r="H50" s="145"/>
      <c r="I50" s="24"/>
    </row>
    <row r="51" spans="1:19" ht="15" customHeight="1" x14ac:dyDescent="0.15">
      <c r="A51" s="17" t="s">
        <v>6</v>
      </c>
      <c r="B51" s="252" t="s">
        <v>13</v>
      </c>
      <c r="C51" s="253"/>
      <c r="D51" s="253"/>
      <c r="E51" s="254"/>
      <c r="F51" s="279" t="s">
        <v>14</v>
      </c>
      <c r="G51" s="279"/>
      <c r="H51" s="145"/>
      <c r="I51" s="24"/>
    </row>
    <row r="52" spans="1:19" ht="15" customHeight="1" x14ac:dyDescent="0.15">
      <c r="A52" s="17" t="s">
        <v>6</v>
      </c>
      <c r="B52" s="252" t="s">
        <v>51</v>
      </c>
      <c r="C52" s="253"/>
      <c r="D52" s="253"/>
      <c r="E52" s="254"/>
      <c r="F52" s="280" t="s">
        <v>54</v>
      </c>
      <c r="G52" s="280"/>
      <c r="H52" s="146"/>
      <c r="I52" s="24"/>
    </row>
    <row r="53" spans="1:19" ht="15" customHeight="1" x14ac:dyDescent="0.15">
      <c r="A53" s="17" t="s">
        <v>6</v>
      </c>
      <c r="B53" s="252" t="s">
        <v>52</v>
      </c>
      <c r="C53" s="253"/>
      <c r="D53" s="253"/>
      <c r="E53" s="254"/>
      <c r="F53" s="280" t="s">
        <v>55</v>
      </c>
      <c r="G53" s="280"/>
      <c r="H53" s="146"/>
      <c r="I53" s="24"/>
    </row>
    <row r="54" spans="1:19" ht="15" customHeight="1" x14ac:dyDescent="0.15">
      <c r="A54" s="17" t="s">
        <v>6</v>
      </c>
      <c r="B54" s="252" t="s">
        <v>53</v>
      </c>
      <c r="C54" s="253"/>
      <c r="D54" s="253"/>
      <c r="E54" s="254"/>
      <c r="F54" s="279" t="s">
        <v>8</v>
      </c>
      <c r="G54" s="279"/>
      <c r="H54" s="145"/>
      <c r="I54" s="24"/>
      <c r="R54" s="55"/>
    </row>
    <row r="55" spans="1:19" ht="15" customHeight="1" x14ac:dyDescent="0.15">
      <c r="A55" s="17" t="s">
        <v>6</v>
      </c>
      <c r="B55" s="252" t="s">
        <v>15</v>
      </c>
      <c r="C55" s="253"/>
      <c r="D55" s="253"/>
      <c r="E55" s="254"/>
      <c r="F55" s="279" t="s">
        <v>10</v>
      </c>
      <c r="G55" s="279"/>
      <c r="H55" s="145"/>
      <c r="I55" s="24"/>
      <c r="R55" s="55"/>
    </row>
    <row r="56" spans="1:19" ht="15" customHeight="1" x14ac:dyDescent="0.15">
      <c r="A56" s="17" t="s">
        <v>6</v>
      </c>
      <c r="B56" s="252" t="s">
        <v>39</v>
      </c>
      <c r="C56" s="253"/>
      <c r="D56" s="253"/>
      <c r="E56" s="254"/>
      <c r="F56" s="279" t="s">
        <v>10</v>
      </c>
      <c r="G56" s="279"/>
      <c r="H56" s="145"/>
      <c r="I56" s="24"/>
      <c r="R56" s="55"/>
    </row>
    <row r="57" spans="1:19" ht="15" customHeight="1" x14ac:dyDescent="0.15">
      <c r="A57" s="266" t="s">
        <v>239</v>
      </c>
      <c r="B57" s="266"/>
      <c r="C57" s="266"/>
      <c r="D57" s="266"/>
      <c r="E57" s="266"/>
      <c r="F57" s="266"/>
      <c r="G57" s="266"/>
      <c r="H57" s="266"/>
      <c r="I57" s="266"/>
      <c r="J57" s="266"/>
      <c r="K57" s="266"/>
      <c r="L57" s="266"/>
      <c r="R57" s="55"/>
    </row>
    <row r="58" spans="1:19" ht="22.5" customHeight="1" x14ac:dyDescent="0.15">
      <c r="A58" s="267" t="s">
        <v>127</v>
      </c>
      <c r="B58" s="263"/>
      <c r="C58" s="263"/>
      <c r="D58" s="263"/>
      <c r="E58" s="263"/>
      <c r="F58" s="263"/>
      <c r="G58" s="263"/>
      <c r="H58" s="263"/>
      <c r="I58" s="263"/>
      <c r="J58" s="263"/>
      <c r="K58" s="263"/>
      <c r="L58" s="263"/>
      <c r="R58" s="56" t="s">
        <v>155</v>
      </c>
    </row>
    <row r="59" spans="1:19" ht="22.5" customHeight="1" x14ac:dyDescent="0.15">
      <c r="A59" s="150" t="s">
        <v>6</v>
      </c>
      <c r="B59" s="268" t="s">
        <v>154</v>
      </c>
      <c r="C59" s="268"/>
      <c r="D59" s="268"/>
      <c r="E59" s="268"/>
      <c r="F59" s="268"/>
      <c r="G59" s="268"/>
      <c r="H59" s="269" t="s">
        <v>227</v>
      </c>
      <c r="I59" s="269"/>
      <c r="J59" s="269"/>
      <c r="K59" s="269"/>
      <c r="L59" s="269"/>
      <c r="M59" s="269"/>
      <c r="N59" s="269"/>
      <c r="O59" s="207"/>
      <c r="P59" s="207"/>
      <c r="Q59" s="207"/>
      <c r="R59" s="102" t="str">
        <f>IF(C41=0,"OK",(IF(A59="☑","OK","NG")))</f>
        <v>OK</v>
      </c>
      <c r="S59" s="57"/>
    </row>
    <row r="60" spans="1:19" ht="22.5" customHeight="1" x14ac:dyDescent="0.15">
      <c r="A60" s="270" t="s">
        <v>153</v>
      </c>
      <c r="B60" s="270"/>
      <c r="C60" s="270"/>
      <c r="D60" s="270"/>
      <c r="E60" s="270"/>
      <c r="F60" s="270"/>
      <c r="G60" s="270"/>
      <c r="H60" s="270"/>
      <c r="I60" s="270"/>
      <c r="J60" s="270"/>
      <c r="K60" s="270"/>
      <c r="L60" s="270"/>
      <c r="M60" s="34"/>
      <c r="N60" s="208"/>
      <c r="O60" s="208"/>
      <c r="P60" s="208"/>
      <c r="Q60" s="208"/>
      <c r="R60" s="57"/>
    </row>
    <row r="61" spans="1:19" s="35" customFormat="1" ht="22.5" customHeight="1" x14ac:dyDescent="0.15">
      <c r="A61" s="271" t="s">
        <v>163</v>
      </c>
      <c r="B61" s="272"/>
      <c r="C61" s="272"/>
      <c r="D61" s="272"/>
      <c r="E61" s="272"/>
      <c r="F61" s="272"/>
      <c r="G61" s="272"/>
      <c r="H61" s="272"/>
      <c r="I61" s="272"/>
      <c r="J61" s="272"/>
      <c r="K61" s="272"/>
      <c r="L61" s="273"/>
      <c r="M61" s="277" t="s">
        <v>169</v>
      </c>
      <c r="N61" s="278"/>
      <c r="O61" s="208"/>
      <c r="P61" s="208"/>
      <c r="Q61" s="208"/>
      <c r="R61" s="102" t="str">
        <f>IF(AND(A61="",C41&gt;0),"NG","OK")</f>
        <v>OK</v>
      </c>
    </row>
    <row r="62" spans="1:19" s="35" customFormat="1" ht="22.5" customHeight="1" x14ac:dyDescent="0.15">
      <c r="A62" s="274"/>
      <c r="B62" s="275"/>
      <c r="C62" s="275"/>
      <c r="D62" s="275"/>
      <c r="E62" s="275"/>
      <c r="F62" s="275"/>
      <c r="G62" s="275"/>
      <c r="H62" s="275"/>
      <c r="I62" s="275"/>
      <c r="J62" s="275"/>
      <c r="K62" s="275"/>
      <c r="L62" s="276"/>
      <c r="M62" s="277"/>
      <c r="N62" s="278"/>
      <c r="O62" s="208"/>
      <c r="P62" s="208"/>
      <c r="Q62" s="208"/>
      <c r="R62" s="58"/>
    </row>
    <row r="63" spans="1:19" ht="13.5" x14ac:dyDescent="0.15">
      <c r="A63" s="35"/>
      <c r="B63" s="35"/>
      <c r="C63" s="35"/>
      <c r="D63" s="35"/>
      <c r="E63" s="35"/>
      <c r="F63" s="35"/>
      <c r="G63" s="35"/>
      <c r="H63" s="35"/>
      <c r="I63" s="35"/>
      <c r="J63" s="35"/>
      <c r="K63" s="35"/>
    </row>
    <row r="64" spans="1:19" ht="22.5" customHeight="1" x14ac:dyDescent="0.15">
      <c r="A64" s="21" t="s">
        <v>233</v>
      </c>
      <c r="R64" s="59" t="s">
        <v>126</v>
      </c>
    </row>
    <row r="65" spans="1:18" ht="15" customHeight="1" x14ac:dyDescent="0.15">
      <c r="A65" s="17" t="s">
        <v>6</v>
      </c>
      <c r="B65" s="260" t="s">
        <v>236</v>
      </c>
      <c r="C65" s="260"/>
      <c r="D65" s="260"/>
      <c r="E65" s="261" t="s">
        <v>238</v>
      </c>
      <c r="F65" s="261"/>
      <c r="G65" s="261"/>
      <c r="H65" s="261"/>
      <c r="I65" s="261"/>
      <c r="J65" s="261"/>
      <c r="K65" s="261"/>
      <c r="L65" s="157"/>
      <c r="R65" s="102" t="str">
        <f>IF(B42=0,"OK",IF(B42=0,"OK",IF(OR(A65="☑",A66="☑",A67="☑"),"OK","NG")))</f>
        <v>OK</v>
      </c>
    </row>
    <row r="66" spans="1:18" ht="15" customHeight="1" x14ac:dyDescent="0.15">
      <c r="A66" s="17" t="s">
        <v>6</v>
      </c>
      <c r="B66" s="260" t="s">
        <v>237</v>
      </c>
      <c r="C66" s="260"/>
      <c r="D66" s="260"/>
      <c r="E66" s="261"/>
      <c r="F66" s="261"/>
      <c r="G66" s="261"/>
      <c r="H66" s="261"/>
      <c r="I66" s="261"/>
      <c r="J66" s="261"/>
      <c r="K66" s="261"/>
      <c r="L66" s="157"/>
    </row>
    <row r="67" spans="1:18" ht="15" customHeight="1" x14ac:dyDescent="0.15">
      <c r="A67" s="17" t="s">
        <v>6</v>
      </c>
      <c r="B67" s="262" t="s">
        <v>44</v>
      </c>
      <c r="C67" s="262"/>
      <c r="D67" s="262"/>
      <c r="E67" s="261"/>
      <c r="F67" s="261"/>
      <c r="G67" s="261"/>
      <c r="H67" s="261"/>
      <c r="I67" s="261"/>
      <c r="J67" s="261"/>
      <c r="K67" s="261"/>
      <c r="L67" s="157"/>
    </row>
    <row r="68" spans="1:18" ht="15" customHeight="1" x14ac:dyDescent="0.15"/>
    <row r="69" spans="1:18" ht="15" customHeight="1" x14ac:dyDescent="0.15">
      <c r="A69" s="21" t="s">
        <v>145</v>
      </c>
    </row>
    <row r="70" spans="1:18" ht="15" customHeight="1" x14ac:dyDescent="0.15">
      <c r="A70" s="263" t="s">
        <v>92</v>
      </c>
      <c r="B70" s="263"/>
      <c r="C70" s="263"/>
      <c r="D70" s="263"/>
      <c r="E70" s="263"/>
      <c r="F70" s="263"/>
      <c r="G70" s="263"/>
      <c r="H70" s="263"/>
      <c r="I70" s="263"/>
      <c r="J70" s="263"/>
      <c r="K70" s="263"/>
      <c r="L70" s="263"/>
      <c r="R70" s="59" t="s">
        <v>123</v>
      </c>
    </row>
    <row r="71" spans="1:18" ht="15" customHeight="1" x14ac:dyDescent="0.15">
      <c r="A71" s="147" t="s">
        <v>16</v>
      </c>
      <c r="B71" s="264" t="s">
        <v>17</v>
      </c>
      <c r="C71" s="265"/>
      <c r="D71" s="265"/>
      <c r="E71" s="265"/>
      <c r="F71" s="265"/>
      <c r="G71" s="265"/>
      <c r="H71" s="265"/>
      <c r="I71" s="265"/>
      <c r="J71" s="265"/>
      <c r="K71" s="145"/>
    </row>
    <row r="72" spans="1:18" ht="15" customHeight="1" x14ac:dyDescent="0.15">
      <c r="A72" s="17" t="s">
        <v>6</v>
      </c>
      <c r="B72" s="252" t="s">
        <v>106</v>
      </c>
      <c r="C72" s="253"/>
      <c r="D72" s="253"/>
      <c r="E72" s="253"/>
      <c r="F72" s="253"/>
      <c r="G72" s="253"/>
      <c r="H72" s="253"/>
      <c r="I72" s="253"/>
      <c r="J72" s="254"/>
      <c r="K72" s="207"/>
      <c r="R72" s="102" t="str">
        <f>IF(B42=0,"OK",IF(AND(A72="☑",A73="☑",A74="☑"),"OK","NG"))</f>
        <v>OK</v>
      </c>
    </row>
    <row r="73" spans="1:18" ht="15" customHeight="1" x14ac:dyDescent="0.15">
      <c r="A73" s="17" t="s">
        <v>6</v>
      </c>
      <c r="B73" s="252" t="s">
        <v>196</v>
      </c>
      <c r="C73" s="253"/>
      <c r="D73" s="253"/>
      <c r="E73" s="253"/>
      <c r="F73" s="253"/>
      <c r="G73" s="253"/>
      <c r="H73" s="253"/>
      <c r="I73" s="253"/>
      <c r="J73" s="254"/>
      <c r="K73" s="207"/>
    </row>
    <row r="74" spans="1:18" ht="15" customHeight="1" x14ac:dyDescent="0.15">
      <c r="A74" s="17" t="s">
        <v>6</v>
      </c>
      <c r="B74" s="252" t="s">
        <v>48</v>
      </c>
      <c r="C74" s="253"/>
      <c r="D74" s="253"/>
      <c r="E74" s="253"/>
      <c r="F74" s="253"/>
      <c r="G74" s="253"/>
      <c r="H74" s="253"/>
      <c r="I74" s="253"/>
      <c r="J74" s="254"/>
      <c r="K74" s="207"/>
    </row>
    <row r="75" spans="1:18" ht="15" customHeight="1" x14ac:dyDescent="0.15"/>
    <row r="76" spans="1:18" ht="15" customHeight="1" x14ac:dyDescent="0.15">
      <c r="A76" s="21" t="s">
        <v>156</v>
      </c>
      <c r="K76" s="24"/>
      <c r="L76" s="24"/>
    </row>
    <row r="77" spans="1:18" ht="15" customHeight="1" x14ac:dyDescent="0.15">
      <c r="A77" s="209" t="s">
        <v>16</v>
      </c>
      <c r="B77" s="255" t="s">
        <v>18</v>
      </c>
      <c r="C77" s="256"/>
      <c r="D77" s="255" t="s">
        <v>157</v>
      </c>
      <c r="E77" s="256"/>
      <c r="F77" s="257" t="s">
        <v>40</v>
      </c>
      <c r="G77" s="258"/>
      <c r="H77" s="259" t="s">
        <v>37</v>
      </c>
      <c r="I77" s="259"/>
      <c r="J77" s="259"/>
      <c r="K77" s="145"/>
      <c r="L77" s="24"/>
    </row>
    <row r="78" spans="1:18" ht="18.75" customHeight="1" x14ac:dyDescent="0.15">
      <c r="A78" s="17" t="s">
        <v>6</v>
      </c>
      <c r="B78" s="248" t="s">
        <v>43</v>
      </c>
      <c r="C78" s="250"/>
      <c r="D78" s="246" t="s">
        <v>42</v>
      </c>
      <c r="E78" s="247"/>
      <c r="F78" s="246" t="s">
        <v>162</v>
      </c>
      <c r="G78" s="247"/>
      <c r="H78" s="249" t="s">
        <v>165</v>
      </c>
      <c r="I78" s="249"/>
      <c r="J78" s="250"/>
      <c r="K78" s="148"/>
      <c r="L78" s="24"/>
    </row>
    <row r="79" spans="1:18" ht="18.75" customHeight="1" x14ac:dyDescent="0.15">
      <c r="A79" s="17" t="s">
        <v>6</v>
      </c>
      <c r="B79" s="248" t="s">
        <v>46</v>
      </c>
      <c r="C79" s="250"/>
      <c r="D79" s="246" t="s">
        <v>34</v>
      </c>
      <c r="E79" s="247"/>
      <c r="F79" s="246" t="s">
        <v>41</v>
      </c>
      <c r="G79" s="247"/>
      <c r="H79" s="249" t="s">
        <v>166</v>
      </c>
      <c r="I79" s="249"/>
      <c r="J79" s="250"/>
      <c r="K79" s="148"/>
      <c r="L79" s="24"/>
    </row>
    <row r="80" spans="1:18" ht="18.75" customHeight="1" x14ac:dyDescent="0.15">
      <c r="A80" s="17" t="s">
        <v>6</v>
      </c>
      <c r="B80" s="248" t="s">
        <v>45</v>
      </c>
      <c r="C80" s="250"/>
      <c r="D80" s="246" t="s">
        <v>34</v>
      </c>
      <c r="E80" s="247"/>
      <c r="F80" s="246" t="s">
        <v>41</v>
      </c>
      <c r="G80" s="247"/>
      <c r="H80" s="249" t="s">
        <v>47</v>
      </c>
      <c r="I80" s="249"/>
      <c r="J80" s="250"/>
      <c r="K80" s="148"/>
      <c r="L80" s="24"/>
    </row>
    <row r="81" spans="1:12" ht="18.75" customHeight="1" x14ac:dyDescent="0.15">
      <c r="A81" s="17" t="s">
        <v>6</v>
      </c>
      <c r="B81" s="248" t="s">
        <v>143</v>
      </c>
      <c r="C81" s="250"/>
      <c r="D81" s="245" t="s">
        <v>19</v>
      </c>
      <c r="E81" s="245"/>
      <c r="F81" s="246" t="s">
        <v>34</v>
      </c>
      <c r="G81" s="247"/>
      <c r="H81" s="249" t="s">
        <v>164</v>
      </c>
      <c r="I81" s="249"/>
      <c r="J81" s="250"/>
      <c r="K81" s="148"/>
      <c r="L81" s="24"/>
    </row>
    <row r="82" spans="1:12" ht="18.75" customHeight="1" x14ac:dyDescent="0.15">
      <c r="A82" s="17" t="s">
        <v>6</v>
      </c>
      <c r="B82" s="251" t="s">
        <v>20</v>
      </c>
      <c r="C82" s="251"/>
      <c r="D82" s="245" t="s">
        <v>19</v>
      </c>
      <c r="E82" s="245"/>
      <c r="F82" s="246" t="s">
        <v>34</v>
      </c>
      <c r="G82" s="247"/>
      <c r="H82" s="249" t="s">
        <v>159</v>
      </c>
      <c r="I82" s="249"/>
      <c r="J82" s="250"/>
      <c r="K82" s="148"/>
      <c r="L82" s="24"/>
    </row>
    <row r="83" spans="1:12" ht="18.75" customHeight="1" x14ac:dyDescent="0.15">
      <c r="A83" s="17" t="s">
        <v>6</v>
      </c>
      <c r="B83" s="244" t="s">
        <v>130</v>
      </c>
      <c r="C83" s="244"/>
      <c r="D83" s="245" t="s">
        <v>56</v>
      </c>
      <c r="E83" s="245"/>
      <c r="F83" s="246" t="s">
        <v>34</v>
      </c>
      <c r="G83" s="247"/>
      <c r="H83" s="248" t="s">
        <v>160</v>
      </c>
      <c r="I83" s="249"/>
      <c r="J83" s="250"/>
      <c r="K83" s="148"/>
      <c r="L83" s="24"/>
    </row>
    <row r="84" spans="1:12" ht="18.75" customHeight="1" x14ac:dyDescent="0.15">
      <c r="A84" s="17" t="s">
        <v>6</v>
      </c>
      <c r="B84" s="244" t="s">
        <v>142</v>
      </c>
      <c r="C84" s="244"/>
      <c r="D84" s="245" t="s">
        <v>34</v>
      </c>
      <c r="E84" s="245"/>
      <c r="F84" s="246" t="s">
        <v>129</v>
      </c>
      <c r="G84" s="247"/>
      <c r="H84" s="248" t="s">
        <v>161</v>
      </c>
      <c r="I84" s="249"/>
      <c r="J84" s="250"/>
      <c r="K84" s="148"/>
      <c r="L84" s="24"/>
    </row>
    <row r="85" spans="1:12" ht="18.75" customHeight="1" x14ac:dyDescent="0.15">
      <c r="A85" s="17" t="s">
        <v>6</v>
      </c>
      <c r="B85" s="239"/>
      <c r="C85" s="239"/>
      <c r="D85" s="240"/>
      <c r="E85" s="240"/>
      <c r="F85" s="241"/>
      <c r="G85" s="242"/>
      <c r="H85" s="241"/>
      <c r="I85" s="243"/>
      <c r="J85" s="242"/>
      <c r="K85" s="149"/>
      <c r="L85" s="24"/>
    </row>
    <row r="86" spans="1:12" ht="18.75" customHeight="1" x14ac:dyDescent="0.15">
      <c r="A86" s="17" t="s">
        <v>6</v>
      </c>
      <c r="B86" s="239"/>
      <c r="C86" s="239"/>
      <c r="D86" s="240"/>
      <c r="E86" s="240"/>
      <c r="F86" s="241"/>
      <c r="G86" s="242"/>
      <c r="H86" s="241"/>
      <c r="I86" s="243"/>
      <c r="J86" s="242"/>
      <c r="K86" s="149"/>
      <c r="L86" s="24"/>
    </row>
    <row r="87" spans="1:12" ht="18.75" customHeight="1" x14ac:dyDescent="0.15">
      <c r="A87" s="17" t="s">
        <v>6</v>
      </c>
      <c r="B87" s="239"/>
      <c r="C87" s="239"/>
      <c r="D87" s="240"/>
      <c r="E87" s="240"/>
      <c r="F87" s="241"/>
      <c r="G87" s="242"/>
      <c r="H87" s="241"/>
      <c r="I87" s="243"/>
      <c r="J87" s="242"/>
      <c r="K87" s="149"/>
      <c r="L87" s="24"/>
    </row>
  </sheetData>
  <sheetProtection password="CC71" sheet="1" objects="1" scenarios="1"/>
  <mergeCells count="141">
    <mergeCell ref="N3:P3"/>
    <mergeCell ref="B4:E4"/>
    <mergeCell ref="R4:R5"/>
    <mergeCell ref="B5:E5"/>
    <mergeCell ref="B6:E6"/>
    <mergeCell ref="B11:C11"/>
    <mergeCell ref="L11:N11"/>
    <mergeCell ref="A1:M1"/>
    <mergeCell ref="B3:E3"/>
    <mergeCell ref="G3:G4"/>
    <mergeCell ref="H3:I3"/>
    <mergeCell ref="J3:J4"/>
    <mergeCell ref="K3:K4"/>
    <mergeCell ref="L3:L4"/>
    <mergeCell ref="B15:C15"/>
    <mergeCell ref="L15:N15"/>
    <mergeCell ref="B16:C16"/>
    <mergeCell ref="L16:N16"/>
    <mergeCell ref="B17:C17"/>
    <mergeCell ref="L17:N17"/>
    <mergeCell ref="B12:C12"/>
    <mergeCell ref="L12:N12"/>
    <mergeCell ref="B13:C13"/>
    <mergeCell ref="L13:N13"/>
    <mergeCell ref="B14:C14"/>
    <mergeCell ref="L14:N14"/>
    <mergeCell ref="I23:I24"/>
    <mergeCell ref="J23:M23"/>
    <mergeCell ref="E24:F24"/>
    <mergeCell ref="B18:C18"/>
    <mergeCell ref="L18:N18"/>
    <mergeCell ref="B19:C19"/>
    <mergeCell ref="L19:N19"/>
    <mergeCell ref="B20:C20"/>
    <mergeCell ref="L20:N20"/>
    <mergeCell ref="E25:F25"/>
    <mergeCell ref="E26:F26"/>
    <mergeCell ref="E27:F27"/>
    <mergeCell ref="E28:F28"/>
    <mergeCell ref="E29:F29"/>
    <mergeCell ref="E30:F30"/>
    <mergeCell ref="A23:A24"/>
    <mergeCell ref="B23:B24"/>
    <mergeCell ref="C23:C24"/>
    <mergeCell ref="D23:H23"/>
    <mergeCell ref="F38:G38"/>
    <mergeCell ref="H38:I38"/>
    <mergeCell ref="F39:G39"/>
    <mergeCell ref="H39:I39"/>
    <mergeCell ref="F40:G40"/>
    <mergeCell ref="H40:I40"/>
    <mergeCell ref="E31:F31"/>
    <mergeCell ref="E32:F32"/>
    <mergeCell ref="E33:F33"/>
    <mergeCell ref="E34:F34"/>
    <mergeCell ref="E35:F35"/>
    <mergeCell ref="E36:F36"/>
    <mergeCell ref="B48:E48"/>
    <mergeCell ref="F48:G48"/>
    <mergeCell ref="B49:E49"/>
    <mergeCell ref="F49:G49"/>
    <mergeCell ref="B50:E50"/>
    <mergeCell ref="F50:G50"/>
    <mergeCell ref="F41:G41"/>
    <mergeCell ref="H41:I41"/>
    <mergeCell ref="F42:G42"/>
    <mergeCell ref="H42:I42"/>
    <mergeCell ref="B47:E47"/>
    <mergeCell ref="F47:G47"/>
    <mergeCell ref="B54:E54"/>
    <mergeCell ref="F54:G54"/>
    <mergeCell ref="B55:E55"/>
    <mergeCell ref="F55:G55"/>
    <mergeCell ref="B56:E56"/>
    <mergeCell ref="F56:G56"/>
    <mergeCell ref="B51:E51"/>
    <mergeCell ref="F51:G51"/>
    <mergeCell ref="B52:E52"/>
    <mergeCell ref="F52:G52"/>
    <mergeCell ref="B53:E53"/>
    <mergeCell ref="F53:G53"/>
    <mergeCell ref="B65:D65"/>
    <mergeCell ref="E65:K67"/>
    <mergeCell ref="B66:D66"/>
    <mergeCell ref="B67:D67"/>
    <mergeCell ref="A70:L70"/>
    <mergeCell ref="B71:J71"/>
    <mergeCell ref="A57:L57"/>
    <mergeCell ref="A58:L58"/>
    <mergeCell ref="B59:G59"/>
    <mergeCell ref="H59:N59"/>
    <mergeCell ref="A60:L60"/>
    <mergeCell ref="A61:L62"/>
    <mergeCell ref="M61:N62"/>
    <mergeCell ref="B78:C78"/>
    <mergeCell ref="D78:E78"/>
    <mergeCell ref="F78:G78"/>
    <mergeCell ref="H78:J78"/>
    <mergeCell ref="B79:C79"/>
    <mergeCell ref="D79:E79"/>
    <mergeCell ref="F79:G79"/>
    <mergeCell ref="H79:J79"/>
    <mergeCell ref="B72:J72"/>
    <mergeCell ref="B73:J73"/>
    <mergeCell ref="B74:J74"/>
    <mergeCell ref="B77:C77"/>
    <mergeCell ref="D77:E77"/>
    <mergeCell ref="F77:G77"/>
    <mergeCell ref="H77:J77"/>
    <mergeCell ref="B82:C82"/>
    <mergeCell ref="D82:E82"/>
    <mergeCell ref="F82:G82"/>
    <mergeCell ref="H82:J82"/>
    <mergeCell ref="B83:C83"/>
    <mergeCell ref="D83:E83"/>
    <mergeCell ref="F83:G83"/>
    <mergeCell ref="H83:J83"/>
    <mergeCell ref="B80:C80"/>
    <mergeCell ref="D80:E80"/>
    <mergeCell ref="F80:G80"/>
    <mergeCell ref="H80:J80"/>
    <mergeCell ref="B81:C81"/>
    <mergeCell ref="D81:E81"/>
    <mergeCell ref="F81:G81"/>
    <mergeCell ref="H81:J81"/>
    <mergeCell ref="B86:C86"/>
    <mergeCell ref="D86:E86"/>
    <mergeCell ref="F86:G86"/>
    <mergeCell ref="H86:J86"/>
    <mergeCell ref="B87:C87"/>
    <mergeCell ref="D87:E87"/>
    <mergeCell ref="F87:G87"/>
    <mergeCell ref="H87:J87"/>
    <mergeCell ref="B84:C84"/>
    <mergeCell ref="D84:E84"/>
    <mergeCell ref="F84:G84"/>
    <mergeCell ref="H84:J84"/>
    <mergeCell ref="B85:C85"/>
    <mergeCell ref="D85:E85"/>
    <mergeCell ref="F85:G85"/>
    <mergeCell ref="H85:J85"/>
  </mergeCells>
  <phoneticPr fontId="2"/>
  <conditionalFormatting sqref="A61:L62 A60:E60">
    <cfRule type="expression" dxfId="85" priority="42">
      <formula>$Q$1="○"</formula>
    </cfRule>
  </conditionalFormatting>
  <conditionalFormatting sqref="C39">
    <cfRule type="expression" dxfId="84" priority="40">
      <formula>$C$39&gt;$B$39/2</formula>
    </cfRule>
    <cfRule type="expression" dxfId="83" priority="41">
      <formula>$C$39&gt;10000000</formula>
    </cfRule>
  </conditionalFormatting>
  <conditionalFormatting sqref="C40">
    <cfRule type="expression" dxfId="82" priority="38">
      <formula>$C$40&gt;$B$40/2</formula>
    </cfRule>
    <cfRule type="expression" dxfId="81" priority="39">
      <formula>$C$40&gt;1000000</formula>
    </cfRule>
  </conditionalFormatting>
  <conditionalFormatting sqref="C41">
    <cfRule type="expression" dxfId="80" priority="36">
      <formula>$C$41&gt;$B$41/2</formula>
    </cfRule>
    <cfRule type="expression" dxfId="79" priority="37">
      <formula>$C$41&gt;100000</formula>
    </cfRule>
  </conditionalFormatting>
  <conditionalFormatting sqref="R9">
    <cfRule type="expression" dxfId="78" priority="33">
      <formula>R9="NG"</formula>
    </cfRule>
  </conditionalFormatting>
  <conditionalFormatting sqref="L25:M36">
    <cfRule type="expression" dxfId="77" priority="16">
      <formula>$J25="追加"</formula>
    </cfRule>
    <cfRule type="expression" dxfId="76" priority="35">
      <formula>$J25="新規"</formula>
    </cfRule>
  </conditionalFormatting>
  <conditionalFormatting sqref="B39:B41">
    <cfRule type="expression" dxfId="75" priority="34">
      <formula>($C39+$D39+$E39)&lt;&gt;$B39</formula>
    </cfRule>
  </conditionalFormatting>
  <conditionalFormatting sqref="R39:T41">
    <cfRule type="expression" dxfId="74" priority="31">
      <formula>R39="NG"</formula>
    </cfRule>
    <cfRule type="expression" dxfId="73" priority="32">
      <formula>$R21="NG"</formula>
    </cfRule>
  </conditionalFormatting>
  <conditionalFormatting sqref="T42">
    <cfRule type="expression" dxfId="72" priority="29">
      <formula>T42="NG"</formula>
    </cfRule>
    <cfRule type="expression" dxfId="71" priority="30">
      <formula>$R24="NG"</formula>
    </cfRule>
  </conditionalFormatting>
  <conditionalFormatting sqref="R60:R61">
    <cfRule type="expression" dxfId="70" priority="27">
      <formula>R60="NG"</formula>
    </cfRule>
    <cfRule type="expression" dxfId="69" priority="28">
      <formula>$R43="NG"</formula>
    </cfRule>
  </conditionalFormatting>
  <conditionalFormatting sqref="R65">
    <cfRule type="expression" dxfId="68" priority="26">
      <formula>R65="NG"</formula>
    </cfRule>
  </conditionalFormatting>
  <conditionalFormatting sqref="R3">
    <cfRule type="expression" dxfId="67" priority="24">
      <formula>$R3&lt;&gt;"要修正！"</formula>
    </cfRule>
    <cfRule type="expression" dxfId="66" priority="25">
      <formula>$R3="要修正！"</formula>
    </cfRule>
  </conditionalFormatting>
  <conditionalFormatting sqref="S25:S36">
    <cfRule type="expression" dxfId="65" priority="43">
      <formula>S25="NG"</formula>
    </cfRule>
  </conditionalFormatting>
  <conditionalFormatting sqref="S59">
    <cfRule type="expression" dxfId="64" priority="23">
      <formula>S59="NG"</formula>
    </cfRule>
  </conditionalFormatting>
  <conditionalFormatting sqref="R59">
    <cfRule type="expression" dxfId="63" priority="21">
      <formula>R59="NG"</formula>
    </cfRule>
    <cfRule type="expression" dxfId="62" priority="22">
      <formula>$R42="NG"</formula>
    </cfRule>
  </conditionalFormatting>
  <conditionalFormatting sqref="R72">
    <cfRule type="expression" dxfId="61" priority="20">
      <formula>R72="NG"</formula>
    </cfRule>
  </conditionalFormatting>
  <conditionalFormatting sqref="R25:R36">
    <cfRule type="expression" dxfId="60" priority="19">
      <formula>R25="NG"</formula>
    </cfRule>
  </conditionalFormatting>
  <conditionalFormatting sqref="S12:S19">
    <cfRule type="expression" dxfId="59" priority="17">
      <formula>$S12="NG"</formula>
    </cfRule>
    <cfRule type="expression" dxfId="58" priority="18">
      <formula>$R1048572="NG"</formula>
    </cfRule>
  </conditionalFormatting>
  <conditionalFormatting sqref="T25:T36">
    <cfRule type="expression" dxfId="57" priority="15">
      <formula>T25="NG"</formula>
    </cfRule>
  </conditionalFormatting>
  <conditionalFormatting sqref="L9">
    <cfRule type="expression" dxfId="56" priority="14">
      <formula>$L$9="NG"</formula>
    </cfRule>
  </conditionalFormatting>
  <conditionalFormatting sqref="R4:R5">
    <cfRule type="expression" dxfId="55" priority="13">
      <formula>$R$3="要修正！"</formula>
    </cfRule>
  </conditionalFormatting>
  <conditionalFormatting sqref="A41:H41">
    <cfRule type="expression" dxfId="54" priority="12">
      <formula>$Q$1="○"</formula>
    </cfRule>
  </conditionalFormatting>
  <conditionalFormatting sqref="A55:G55">
    <cfRule type="expression" dxfId="53" priority="11">
      <formula>$Q$1="○"</formula>
    </cfRule>
  </conditionalFormatting>
  <conditionalFormatting sqref="A83:J83">
    <cfRule type="expression" dxfId="52" priority="10">
      <formula>$Q$1="○"</formula>
    </cfRule>
  </conditionalFormatting>
  <conditionalFormatting sqref="J25:J26">
    <cfRule type="expression" dxfId="51" priority="8">
      <formula>$I25="追加"</formula>
    </cfRule>
    <cfRule type="expression" dxfId="50" priority="9">
      <formula>$I25="新規"</formula>
    </cfRule>
  </conditionalFormatting>
  <conditionalFormatting sqref="J27:K36">
    <cfRule type="expression" dxfId="49" priority="6">
      <formula>$I27="追加"</formula>
    </cfRule>
    <cfRule type="expression" dxfId="48" priority="7">
      <formula>$I27="新規"</formula>
    </cfRule>
  </conditionalFormatting>
  <conditionalFormatting sqref="A59:G59">
    <cfRule type="expression" dxfId="47" priority="5">
      <formula>"$Q$1=○"</formula>
    </cfRule>
  </conditionalFormatting>
  <conditionalFormatting sqref="K25">
    <cfRule type="expression" dxfId="46" priority="3">
      <formula>$I25="追加"</formula>
    </cfRule>
    <cfRule type="expression" dxfId="45" priority="4">
      <formula>$I25="新規"</formula>
    </cfRule>
  </conditionalFormatting>
  <conditionalFormatting sqref="K26">
    <cfRule type="expression" dxfId="44" priority="1">
      <formula>$I26="追加"</formula>
    </cfRule>
    <cfRule type="expression" dxfId="43" priority="2">
      <formula>$I26="新規"</formula>
    </cfRule>
  </conditionalFormatting>
  <dataValidations count="2">
    <dataValidation type="list" allowBlank="1" showInputMessage="1" showErrorMessage="1" sqref="Q1 O1" xr:uid="{00000000-0002-0000-0B00-000000000000}">
      <formula1>$S$1:$S$2</formula1>
    </dataValidation>
    <dataValidation type="list" allowBlank="1" showInputMessage="1" showErrorMessage="1" sqref="E12:E19" xr:uid="{00000000-0002-0000-0B00-000001000000}">
      <formula1>$U$12:$U$15</formula1>
    </dataValidation>
  </dataValidations>
  <pageMargins left="0.70866141732283472" right="0.70866141732283472" top="0.82677165354330717" bottom="0.74803149606299213" header="0.31496062992125984" footer="0.31496062992125984"/>
  <pageSetup paperSize="9" scale="52" fitToHeight="0" orientation="landscape" r:id="rId1"/>
  <headerFooter>
    <oddHeader>&amp;L様式第1号別添-1&amp;R事業参加者用（事業参加者→事業実施主体）</oddHeader>
  </headerFooter>
  <rowBreaks count="1" manualBreakCount="1">
    <brk id="42" max="13" man="1"/>
  </rowBreaks>
  <colBreaks count="1" manualBreakCount="1">
    <brk id="28" max="81"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B00-000002000000}">
          <x14:formula1>
            <xm:f>'C:\Users\113277\Box\【02_課所共有】09_04_生産振興課\R05年度\文書ファイル\03野菜担当\53_国庫事業等\53_08_省エネ型施設園芸産地育成緊急対策事業\53_08_090_令和5年度補正予算省エネ事業例規\04 実施要領\修正中\[（修正中2）実施要領　様式1別添1,2.xlsx]リスト'!#REF!</xm:f>
          </x14:formula1>
          <xm:sqref>A59</xm:sqref>
        </x14:dataValidation>
        <x14:dataValidation type="list" allowBlank="1" showInputMessage="1" showErrorMessage="1" xr:uid="{00000000-0002-0000-0B00-000003000000}">
          <x14:formula1>
            <xm:f>リスト!$A$3:$A$9</xm:f>
          </x14:formula1>
          <xm:sqref>G12:H19</xm:sqref>
        </x14:dataValidation>
        <x14:dataValidation type="list" allowBlank="1" showInputMessage="1" showErrorMessage="1" xr:uid="{00000000-0002-0000-0B00-000004000000}">
          <x14:formula1>
            <xm:f>リスト!$B$2:$B$11</xm:f>
          </x14:formula1>
          <xm:sqref>I12:I19</xm:sqref>
        </x14:dataValidation>
        <x14:dataValidation type="list" allowBlank="1" showInputMessage="1" showErrorMessage="1" xr:uid="{00000000-0002-0000-0B00-000005000000}">
          <x14:formula1>
            <xm:f>リスト!$I$2:$I$5</xm:f>
          </x14:formula1>
          <xm:sqref>J12:J19</xm:sqref>
        </x14:dataValidation>
        <x14:dataValidation type="list" allowBlank="1" showInputMessage="1" showErrorMessage="1" xr:uid="{00000000-0002-0000-0B00-000006000000}">
          <x14:formula1>
            <xm:f>リスト!$J$2:$J$6</xm:f>
          </x14:formula1>
          <xm:sqref>K12:K19</xm:sqref>
        </x14:dataValidation>
        <x14:dataValidation type="list" allowBlank="1" showInputMessage="1" showErrorMessage="1" xr:uid="{00000000-0002-0000-0B00-000007000000}">
          <x14:formula1>
            <xm:f>リスト!$C$2:$C$4</xm:f>
          </x14:formula1>
          <xm:sqref>B25:B36</xm:sqref>
        </x14:dataValidation>
        <x14:dataValidation type="list" allowBlank="1" showInputMessage="1" showErrorMessage="1" xr:uid="{00000000-0002-0000-0B00-000008000000}">
          <x14:formula1>
            <xm:f>リスト!$D$2:$D$3</xm:f>
          </x14:formula1>
          <xm:sqref>C25:C36</xm:sqref>
        </x14:dataValidation>
        <x14:dataValidation type="list" allowBlank="1" showInputMessage="1" showErrorMessage="1" xr:uid="{00000000-0002-0000-0B00-000009000000}">
          <x14:formula1>
            <xm:f>リスト!$E$2:$E$22</xm:f>
          </x14:formula1>
          <xm:sqref>D25:D36</xm:sqref>
        </x14:dataValidation>
        <x14:dataValidation type="list" allowBlank="1" showInputMessage="1" showErrorMessage="1" xr:uid="{00000000-0002-0000-0B00-00000A000000}">
          <x14:formula1>
            <xm:f>リスト!$G$2:$G$4</xm:f>
          </x14:formula1>
          <xm:sqref>I25:I36</xm:sqref>
        </x14:dataValidation>
        <x14:dataValidation type="list" allowBlank="1" showInputMessage="1" showErrorMessage="1" xr:uid="{00000000-0002-0000-0B00-00000B000000}">
          <x14:formula1>
            <xm:f>リスト!$H$2:$H$4</xm:f>
          </x14:formula1>
          <xm:sqref>L25:M36 A72:A74</xm:sqref>
        </x14:dataValidation>
        <x14:dataValidation type="list" allowBlank="1" showInputMessage="1" showErrorMessage="1" xr:uid="{00000000-0002-0000-0B00-00000C000000}">
          <x14:formula1>
            <xm:f>リスト!$K$2:$K$3</xm:f>
          </x14:formula1>
          <xm:sqref>A48:A56</xm:sqref>
        </x14:dataValidation>
        <x14:dataValidation type="list" allowBlank="1" showInputMessage="1" showErrorMessage="1" xr:uid="{00000000-0002-0000-0B00-00000D000000}">
          <x14:formula1>
            <xm:f>リスト!$H$2:$H$3</xm:f>
          </x14:formula1>
          <xm:sqref>A65:A67 A78:A87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Y87"/>
  <sheetViews>
    <sheetView view="pageBreakPreview" zoomScale="90" zoomScaleNormal="100" zoomScaleSheetLayoutView="90" workbookViewId="0">
      <selection activeCell="A2" sqref="A2"/>
    </sheetView>
  </sheetViews>
  <sheetFormatPr defaultRowHeight="22.5" customHeight="1" x14ac:dyDescent="0.15"/>
  <cols>
    <col min="1" max="17" width="14.625" style="21" customWidth="1"/>
    <col min="18" max="18" width="23.25" style="46" customWidth="1"/>
    <col min="19" max="19" width="23.5" style="21" bestFit="1" customWidth="1"/>
    <col min="20" max="20" width="18.875" style="21" bestFit="1" customWidth="1"/>
    <col min="21" max="21" width="11.125" style="21" bestFit="1" customWidth="1"/>
    <col min="22" max="16384" width="9" style="21"/>
  </cols>
  <sheetData>
    <row r="1" spans="1:21" s="18" customFormat="1" ht="22.5" customHeight="1" x14ac:dyDescent="0.15">
      <c r="A1" s="305" t="s">
        <v>243</v>
      </c>
      <c r="B1" s="305"/>
      <c r="C1" s="305"/>
      <c r="D1" s="305"/>
      <c r="E1" s="305"/>
      <c r="F1" s="305"/>
      <c r="G1" s="305"/>
      <c r="H1" s="305"/>
      <c r="I1" s="305"/>
      <c r="J1" s="305"/>
      <c r="K1" s="305"/>
      <c r="L1" s="305"/>
      <c r="M1" s="305"/>
      <c r="N1" s="187" t="s">
        <v>210</v>
      </c>
      <c r="O1" s="201"/>
      <c r="P1" s="188" t="s">
        <v>209</v>
      </c>
      <c r="Q1" s="202"/>
      <c r="R1" s="186" t="s">
        <v>93</v>
      </c>
      <c r="S1" s="130" t="s">
        <v>208</v>
      </c>
      <c r="T1" s="125"/>
    </row>
    <row r="2" spans="1:21" s="19" customFormat="1" ht="17.25" x14ac:dyDescent="0.15">
      <c r="A2" s="169" t="s">
        <v>228</v>
      </c>
      <c r="B2" s="169"/>
      <c r="C2" s="169"/>
      <c r="D2" s="169"/>
      <c r="E2" s="169"/>
      <c r="F2" s="169"/>
      <c r="G2" s="169" t="s">
        <v>232</v>
      </c>
      <c r="H2" s="169"/>
      <c r="I2" s="169"/>
      <c r="J2" s="169"/>
      <c r="K2" s="169"/>
      <c r="L2" s="119"/>
      <c r="M2" s="120"/>
      <c r="N2" s="119"/>
      <c r="O2" s="170"/>
      <c r="P2" s="121"/>
      <c r="Q2" s="121"/>
      <c r="R2" s="43"/>
      <c r="S2" s="103" t="s">
        <v>230</v>
      </c>
      <c r="T2" s="126"/>
      <c r="U2" s="18"/>
    </row>
    <row r="3" spans="1:21" s="19" customFormat="1" ht="22.5" customHeight="1" x14ac:dyDescent="0.15">
      <c r="A3" s="171" t="s">
        <v>59</v>
      </c>
      <c r="B3" s="296"/>
      <c r="C3" s="297"/>
      <c r="D3" s="297"/>
      <c r="E3" s="298"/>
      <c r="F3" s="172"/>
      <c r="G3" s="306" t="s">
        <v>1</v>
      </c>
      <c r="H3" s="308" t="s">
        <v>234</v>
      </c>
      <c r="I3" s="309"/>
      <c r="J3" s="306" t="s">
        <v>2</v>
      </c>
      <c r="K3" s="306" t="s">
        <v>204</v>
      </c>
      <c r="L3" s="310" t="s">
        <v>205</v>
      </c>
      <c r="M3" s="169"/>
      <c r="N3" s="295" t="s">
        <v>203</v>
      </c>
      <c r="O3" s="295"/>
      <c r="P3" s="295"/>
      <c r="Q3" s="169"/>
      <c r="R3" s="44" t="str">
        <f>IF(COUNTIF(R5:U87,"NG"),"要修正！","クリア ! ")</f>
        <v xml:space="preserve">クリア ! </v>
      </c>
      <c r="S3" s="19" t="s">
        <v>189</v>
      </c>
      <c r="U3" s="18"/>
    </row>
    <row r="4" spans="1:21" s="19" customFormat="1" ht="22.5" customHeight="1" x14ac:dyDescent="0.15">
      <c r="A4" s="171" t="s">
        <v>58</v>
      </c>
      <c r="B4" s="296"/>
      <c r="C4" s="297"/>
      <c r="D4" s="297"/>
      <c r="E4" s="298"/>
      <c r="F4" s="172"/>
      <c r="G4" s="307"/>
      <c r="H4" s="200" t="s">
        <v>241</v>
      </c>
      <c r="I4" s="200" t="s">
        <v>242</v>
      </c>
      <c r="J4" s="307"/>
      <c r="K4" s="307"/>
      <c r="L4" s="311"/>
      <c r="M4" s="174"/>
      <c r="N4" s="189" t="s">
        <v>200</v>
      </c>
      <c r="O4" s="190" t="s">
        <v>201</v>
      </c>
      <c r="P4" s="190" t="s">
        <v>204</v>
      </c>
      <c r="Q4" s="169"/>
      <c r="R4" s="299" t="str">
        <f>IF(R3="要修正！","※「クリア！」になるようNG箇所を修正してください。","")</f>
        <v/>
      </c>
    </row>
    <row r="5" spans="1:21" s="19" customFormat="1" ht="22.5" customHeight="1" x14ac:dyDescent="0.15">
      <c r="A5" s="171" t="s">
        <v>60</v>
      </c>
      <c r="B5" s="301"/>
      <c r="C5" s="297"/>
      <c r="D5" s="297"/>
      <c r="E5" s="298"/>
      <c r="F5" s="172"/>
      <c r="G5" s="175" t="s">
        <v>158</v>
      </c>
      <c r="H5" s="176"/>
      <c r="I5" s="176"/>
      <c r="J5" s="177">
        <f>H5-I5</f>
        <v>0</v>
      </c>
      <c r="K5" s="178" t="str">
        <f>IFERROR(J5/H5*100,"")</f>
        <v/>
      </c>
      <c r="L5" s="179"/>
      <c r="M5" s="174"/>
      <c r="N5" s="191"/>
      <c r="O5" s="192">
        <f>H5-N5</f>
        <v>0</v>
      </c>
      <c r="P5" s="193"/>
      <c r="Q5" s="169"/>
      <c r="R5" s="300"/>
    </row>
    <row r="6" spans="1:21" s="19" customFormat="1" ht="22.5" customHeight="1" x14ac:dyDescent="0.15">
      <c r="A6" s="171" t="s">
        <v>61</v>
      </c>
      <c r="B6" s="296"/>
      <c r="C6" s="297"/>
      <c r="D6" s="297"/>
      <c r="E6" s="298"/>
      <c r="F6" s="172"/>
      <c r="G6" s="175" t="s">
        <v>3</v>
      </c>
      <c r="H6" s="176"/>
      <c r="I6" s="176"/>
      <c r="J6" s="177">
        <f t="shared" ref="J6:J8" si="0">H6-I6</f>
        <v>0</v>
      </c>
      <c r="K6" s="178" t="str">
        <f>IFERROR(J6/H6*100,"")</f>
        <v/>
      </c>
      <c r="L6" s="179"/>
      <c r="M6" s="174"/>
      <c r="N6" s="191"/>
      <c r="O6" s="192">
        <f>H6-N6</f>
        <v>0</v>
      </c>
      <c r="P6" s="193"/>
      <c r="Q6" s="169"/>
      <c r="R6" s="45" t="s">
        <v>191</v>
      </c>
      <c r="S6" s="109" t="s">
        <v>199</v>
      </c>
    </row>
    <row r="7" spans="1:21" s="19" customFormat="1" ht="22.5" customHeight="1" x14ac:dyDescent="0.15">
      <c r="A7" s="180"/>
      <c r="B7" s="181"/>
      <c r="C7" s="182"/>
      <c r="D7" s="182"/>
      <c r="E7" s="182"/>
      <c r="F7" s="182"/>
      <c r="G7" s="175" t="s">
        <v>211</v>
      </c>
      <c r="H7" s="176"/>
      <c r="I7" s="176"/>
      <c r="J7" s="177">
        <f t="shared" si="0"/>
        <v>0</v>
      </c>
      <c r="K7" s="178" t="str">
        <f>IFERROR(J7/H7*100,"")</f>
        <v/>
      </c>
      <c r="L7" s="179"/>
      <c r="M7" s="174"/>
      <c r="N7" s="191"/>
      <c r="O7" s="192">
        <f>H7-N7</f>
        <v>0</v>
      </c>
      <c r="P7" s="193"/>
      <c r="Q7" s="169"/>
      <c r="R7" s="45"/>
      <c r="S7" s="109"/>
    </row>
    <row r="8" spans="1:21" s="19" customFormat="1" ht="22.5" customHeight="1" x14ac:dyDescent="0.15">
      <c r="A8" s="180"/>
      <c r="B8" s="181"/>
      <c r="C8" s="182"/>
      <c r="D8" s="182"/>
      <c r="E8" s="182"/>
      <c r="F8" s="182"/>
      <c r="G8" s="175" t="s">
        <v>212</v>
      </c>
      <c r="H8" s="176"/>
      <c r="I8" s="176"/>
      <c r="J8" s="177">
        <f t="shared" si="0"/>
        <v>0</v>
      </c>
      <c r="K8" s="178" t="str">
        <f>IFERROR(J8/H8*100,"")</f>
        <v/>
      </c>
      <c r="L8" s="179"/>
      <c r="M8" s="174"/>
      <c r="N8" s="191"/>
      <c r="O8" s="192">
        <f>H8-N8</f>
        <v>0</v>
      </c>
      <c r="P8" s="193"/>
      <c r="Q8" s="169"/>
      <c r="R8" s="45"/>
      <c r="S8" s="109"/>
    </row>
    <row r="9" spans="1:21" s="19" customFormat="1" ht="22.5" customHeight="1" x14ac:dyDescent="0.15">
      <c r="A9" s="169"/>
      <c r="B9" s="169"/>
      <c r="C9" s="169"/>
      <c r="D9" s="169"/>
      <c r="E9" s="183"/>
      <c r="F9" s="183"/>
      <c r="G9" s="175" t="s">
        <v>36</v>
      </c>
      <c r="H9" s="177">
        <f>H5+H6*0.939+H7*1.299+H8*1.56</f>
        <v>0</v>
      </c>
      <c r="I9" s="177">
        <f>I5+I6*0.939+I7*1.299+I8*1.56</f>
        <v>0</v>
      </c>
      <c r="J9" s="177">
        <f>J5+J6*0.939+J7*1.299+J8*1.56</f>
        <v>0</v>
      </c>
      <c r="K9" s="178" t="str">
        <f>IFERROR(J9/H9*100,"")</f>
        <v/>
      </c>
      <c r="L9" s="173" t="str">
        <f>IF((K9=""),"",IF(K9&gt;=5,"OK","NG"))</f>
        <v/>
      </c>
      <c r="M9" s="174"/>
      <c r="N9" s="194">
        <f>N5+N6*0.939+N7*1.299+N8*1.56</f>
        <v>0</v>
      </c>
      <c r="O9" s="188">
        <f>O5+O6*0.939+O7*1.299+O8*1.56</f>
        <v>0</v>
      </c>
      <c r="P9" s="188" t="str">
        <f>IFERROR(O9/H9*100,"")</f>
        <v/>
      </c>
      <c r="Q9" s="169"/>
      <c r="R9" s="112" t="str">
        <f>IF((L9&lt;&gt;"NG"),"OK","NG")</f>
        <v>OK</v>
      </c>
      <c r="S9" s="110" t="str">
        <f>IF(AND((O1="○"),(K9&lt;10)),"NG","OK")</f>
        <v>OK</v>
      </c>
    </row>
    <row r="10" spans="1:21" ht="22.5" customHeight="1" x14ac:dyDescent="0.15">
      <c r="A10" s="184" t="s">
        <v>235</v>
      </c>
      <c r="B10" s="184"/>
      <c r="C10" s="184"/>
      <c r="D10" s="184"/>
      <c r="E10" s="184"/>
      <c r="F10" s="184"/>
      <c r="G10" s="184"/>
      <c r="H10" s="184"/>
      <c r="I10" s="184"/>
      <c r="J10" s="184"/>
      <c r="K10" s="184"/>
      <c r="L10" s="184"/>
      <c r="M10" s="184"/>
      <c r="N10" s="185"/>
      <c r="O10" s="184"/>
      <c r="P10" s="18"/>
      <c r="Q10" s="18"/>
    </row>
    <row r="11" spans="1:21" s="48" customFormat="1" ht="17.25" x14ac:dyDescent="0.15">
      <c r="A11" s="22" t="s">
        <v>38</v>
      </c>
      <c r="B11" s="257" t="s">
        <v>21</v>
      </c>
      <c r="C11" s="258"/>
      <c r="D11" s="22" t="s">
        <v>22</v>
      </c>
      <c r="E11" s="22" t="s">
        <v>231</v>
      </c>
      <c r="F11" s="22" t="s">
        <v>215</v>
      </c>
      <c r="G11" s="211" t="s">
        <v>88</v>
      </c>
      <c r="H11" s="211" t="s">
        <v>89</v>
      </c>
      <c r="I11" s="206" t="s">
        <v>67</v>
      </c>
      <c r="J11" s="206" t="s">
        <v>148</v>
      </c>
      <c r="K11" s="206" t="s">
        <v>116</v>
      </c>
      <c r="L11" s="302" t="s">
        <v>128</v>
      </c>
      <c r="M11" s="303"/>
      <c r="N11" s="304"/>
      <c r="O11" s="47"/>
      <c r="P11" s="128"/>
      <c r="Q11" s="129"/>
      <c r="R11" s="23" t="s">
        <v>190</v>
      </c>
      <c r="S11" s="47" t="s">
        <v>193</v>
      </c>
      <c r="U11" s="21"/>
    </row>
    <row r="12" spans="1:21" ht="22.5" customHeight="1" x14ac:dyDescent="0.15">
      <c r="A12" s="203"/>
      <c r="B12" s="293"/>
      <c r="C12" s="294"/>
      <c r="D12" s="12"/>
      <c r="E12" s="214"/>
      <c r="F12" s="13"/>
      <c r="G12" s="14"/>
      <c r="H12" s="14"/>
      <c r="I12" s="15"/>
      <c r="J12" s="15"/>
      <c r="K12" s="15"/>
      <c r="L12" s="241"/>
      <c r="M12" s="243"/>
      <c r="N12" s="242"/>
      <c r="O12" s="47"/>
      <c r="P12" s="18"/>
      <c r="Q12" s="18"/>
      <c r="R12" s="205" t="str">
        <f>IFERROR(INDEX(E12:E19,MATCH(MAX(D12:D19),D12:D19,0)),"")</f>
        <v/>
      </c>
      <c r="S12" s="102" t="str">
        <f t="shared" ref="S12:S19" si="1">IF(OR(D12=0,D12=""),"OK",(IF(OR(G12=""),"NG","OK")))</f>
        <v>OK</v>
      </c>
      <c r="U12" s="21" t="s">
        <v>216</v>
      </c>
    </row>
    <row r="13" spans="1:21" ht="22.5" customHeight="1" x14ac:dyDescent="0.15">
      <c r="A13" s="203"/>
      <c r="B13" s="293"/>
      <c r="C13" s="294"/>
      <c r="D13" s="12"/>
      <c r="E13" s="214"/>
      <c r="F13" s="13"/>
      <c r="G13" s="14"/>
      <c r="H13" s="14"/>
      <c r="I13" s="15"/>
      <c r="J13" s="15"/>
      <c r="K13" s="15"/>
      <c r="L13" s="241"/>
      <c r="M13" s="243"/>
      <c r="N13" s="242"/>
      <c r="O13" s="47"/>
      <c r="P13" s="18"/>
      <c r="Q13" s="18"/>
      <c r="R13" s="101"/>
      <c r="S13" s="102" t="str">
        <f>IF(OR(D13=0,D13=""),"OK",(IF(OR(G13=""),"NG","OK")))</f>
        <v>OK</v>
      </c>
      <c r="U13" s="21" t="s">
        <v>218</v>
      </c>
    </row>
    <row r="14" spans="1:21" ht="22.5" customHeight="1" x14ac:dyDescent="0.15">
      <c r="A14" s="203"/>
      <c r="B14" s="293"/>
      <c r="C14" s="294"/>
      <c r="D14" s="12"/>
      <c r="E14" s="214"/>
      <c r="F14" s="13"/>
      <c r="G14" s="14"/>
      <c r="H14" s="14"/>
      <c r="I14" s="15"/>
      <c r="J14" s="15"/>
      <c r="K14" s="15"/>
      <c r="L14" s="241"/>
      <c r="M14" s="243"/>
      <c r="N14" s="242"/>
      <c r="O14" s="47"/>
      <c r="P14" s="18"/>
      <c r="Q14" s="18"/>
      <c r="R14" s="101"/>
      <c r="S14" s="102" t="str">
        <f>IF(OR(D14=0,D14=""),"OK",(IF(OR(G14=""),"NG","OK")))</f>
        <v>OK</v>
      </c>
      <c r="U14" s="21" t="s">
        <v>217</v>
      </c>
    </row>
    <row r="15" spans="1:21" ht="22.5" customHeight="1" x14ac:dyDescent="0.15">
      <c r="A15" s="203"/>
      <c r="B15" s="293"/>
      <c r="C15" s="294"/>
      <c r="D15" s="12"/>
      <c r="E15" s="214"/>
      <c r="F15" s="13"/>
      <c r="G15" s="14"/>
      <c r="H15" s="14"/>
      <c r="I15" s="15"/>
      <c r="J15" s="15"/>
      <c r="K15" s="15"/>
      <c r="L15" s="241"/>
      <c r="M15" s="243"/>
      <c r="N15" s="242"/>
      <c r="O15" s="47"/>
      <c r="P15" s="18"/>
      <c r="Q15" s="18"/>
      <c r="R15" s="101"/>
      <c r="S15" s="102" t="str">
        <f t="shared" si="1"/>
        <v>OK</v>
      </c>
      <c r="U15" s="138" t="s">
        <v>219</v>
      </c>
    </row>
    <row r="16" spans="1:21" ht="22.5" customHeight="1" x14ac:dyDescent="0.15">
      <c r="A16" s="203"/>
      <c r="B16" s="293"/>
      <c r="C16" s="294"/>
      <c r="D16" s="12"/>
      <c r="E16" s="214"/>
      <c r="F16" s="13"/>
      <c r="G16" s="14"/>
      <c r="H16" s="14"/>
      <c r="I16" s="15"/>
      <c r="J16" s="15"/>
      <c r="K16" s="15"/>
      <c r="L16" s="241"/>
      <c r="M16" s="243"/>
      <c r="N16" s="242"/>
      <c r="O16" s="47"/>
      <c r="P16" s="18"/>
      <c r="Q16" s="18"/>
      <c r="R16" s="101"/>
      <c r="S16" s="102" t="str">
        <f t="shared" si="1"/>
        <v>OK</v>
      </c>
    </row>
    <row r="17" spans="1:21" ht="22.5" customHeight="1" x14ac:dyDescent="0.15">
      <c r="A17" s="203"/>
      <c r="B17" s="293"/>
      <c r="C17" s="294"/>
      <c r="D17" s="12"/>
      <c r="E17" s="214"/>
      <c r="F17" s="13"/>
      <c r="G17" s="14"/>
      <c r="H17" s="14"/>
      <c r="I17" s="15"/>
      <c r="J17" s="15"/>
      <c r="K17" s="15"/>
      <c r="L17" s="241"/>
      <c r="M17" s="243"/>
      <c r="N17" s="242"/>
      <c r="O17" s="47"/>
      <c r="P17" s="18"/>
      <c r="Q17" s="18"/>
      <c r="R17" s="101"/>
      <c r="S17" s="102" t="str">
        <f t="shared" si="1"/>
        <v>OK</v>
      </c>
    </row>
    <row r="18" spans="1:21" ht="22.5" customHeight="1" x14ac:dyDescent="0.15">
      <c r="A18" s="203"/>
      <c r="B18" s="293"/>
      <c r="C18" s="294"/>
      <c r="D18" s="12"/>
      <c r="E18" s="214"/>
      <c r="F18" s="13"/>
      <c r="G18" s="14"/>
      <c r="H18" s="14"/>
      <c r="I18" s="15"/>
      <c r="J18" s="15"/>
      <c r="K18" s="15"/>
      <c r="L18" s="241"/>
      <c r="M18" s="243"/>
      <c r="N18" s="242"/>
      <c r="O18" s="47"/>
      <c r="P18" s="18"/>
      <c r="Q18" s="18"/>
      <c r="R18" s="101"/>
      <c r="S18" s="102" t="str">
        <f t="shared" si="1"/>
        <v>OK</v>
      </c>
    </row>
    <row r="19" spans="1:21" ht="22.5" customHeight="1" x14ac:dyDescent="0.15">
      <c r="A19" s="203"/>
      <c r="B19" s="293"/>
      <c r="C19" s="294"/>
      <c r="D19" s="12"/>
      <c r="E19" s="214"/>
      <c r="F19" s="13"/>
      <c r="G19" s="14"/>
      <c r="H19" s="14"/>
      <c r="I19" s="15"/>
      <c r="J19" s="15"/>
      <c r="K19" s="15"/>
      <c r="L19" s="241"/>
      <c r="M19" s="243"/>
      <c r="N19" s="242"/>
      <c r="O19" s="47"/>
      <c r="P19" s="18"/>
      <c r="Q19" s="18"/>
      <c r="R19" s="101"/>
      <c r="S19" s="102" t="str">
        <f t="shared" si="1"/>
        <v>OK</v>
      </c>
    </row>
    <row r="20" spans="1:21" ht="17.25" x14ac:dyDescent="0.15">
      <c r="A20" s="209" t="s">
        <v>0</v>
      </c>
      <c r="B20" s="255" t="s">
        <v>34</v>
      </c>
      <c r="C20" s="256"/>
      <c r="D20" s="20">
        <f>SUM(D12:D19)</f>
        <v>0</v>
      </c>
      <c r="E20" s="209" t="s">
        <v>34</v>
      </c>
      <c r="F20" s="209"/>
      <c r="G20" s="204"/>
      <c r="H20" s="204" t="s">
        <v>34</v>
      </c>
      <c r="I20" s="204" t="s">
        <v>34</v>
      </c>
      <c r="J20" s="204" t="s">
        <v>34</v>
      </c>
      <c r="K20" s="204" t="s">
        <v>34</v>
      </c>
      <c r="L20" s="255" t="s">
        <v>34</v>
      </c>
      <c r="M20" s="259"/>
      <c r="N20" s="256"/>
      <c r="O20" s="47"/>
      <c r="P20" s="18"/>
      <c r="Q20" s="18"/>
      <c r="R20" s="21"/>
    </row>
    <row r="21" spans="1:21" ht="17.25" x14ac:dyDescent="0.15">
      <c r="A21" s="23"/>
      <c r="B21" s="24"/>
      <c r="C21" s="24"/>
      <c r="O21" s="47"/>
      <c r="P21" s="18"/>
      <c r="Q21" s="18"/>
      <c r="R21" s="21"/>
    </row>
    <row r="22" spans="1:21" ht="17.25" x14ac:dyDescent="0.15">
      <c r="A22" s="25" t="s">
        <v>229</v>
      </c>
      <c r="B22" s="26"/>
      <c r="C22" s="26"/>
      <c r="O22" s="47"/>
      <c r="P22" s="18"/>
      <c r="R22" s="21"/>
    </row>
    <row r="23" spans="1:21" s="49" customFormat="1" ht="17.25" x14ac:dyDescent="0.15">
      <c r="A23" s="288" t="s">
        <v>38</v>
      </c>
      <c r="B23" s="288" t="s">
        <v>69</v>
      </c>
      <c r="C23" s="290" t="s">
        <v>104</v>
      </c>
      <c r="D23" s="291" t="s">
        <v>4</v>
      </c>
      <c r="E23" s="292"/>
      <c r="F23" s="292"/>
      <c r="G23" s="292"/>
      <c r="H23" s="292"/>
      <c r="I23" s="288" t="s">
        <v>222</v>
      </c>
      <c r="J23" s="282" t="s">
        <v>80</v>
      </c>
      <c r="K23" s="282"/>
      <c r="L23" s="282"/>
      <c r="M23" s="282"/>
      <c r="N23" s="21"/>
      <c r="O23" s="47"/>
      <c r="P23" s="18"/>
      <c r="Q23" s="111"/>
      <c r="R23" s="21" t="s">
        <v>152</v>
      </c>
      <c r="S23" s="21" t="s">
        <v>152</v>
      </c>
      <c r="U23" s="21"/>
    </row>
    <row r="24" spans="1:21" s="51" customFormat="1" ht="17.25" x14ac:dyDescent="0.15">
      <c r="A24" s="289"/>
      <c r="B24" s="289"/>
      <c r="C24" s="289"/>
      <c r="D24" s="210" t="s">
        <v>122</v>
      </c>
      <c r="E24" s="291" t="s">
        <v>107</v>
      </c>
      <c r="F24" s="292"/>
      <c r="G24" s="210" t="s">
        <v>220</v>
      </c>
      <c r="H24" s="213" t="s">
        <v>221</v>
      </c>
      <c r="I24" s="289"/>
      <c r="J24" s="212" t="s">
        <v>223</v>
      </c>
      <c r="K24" s="151" t="s">
        <v>224</v>
      </c>
      <c r="L24" s="152" t="s">
        <v>225</v>
      </c>
      <c r="M24" s="212" t="s">
        <v>226</v>
      </c>
      <c r="N24" s="21"/>
      <c r="O24" s="47"/>
      <c r="P24" s="18"/>
      <c r="Q24" s="111"/>
      <c r="R24" s="50" t="s">
        <v>172</v>
      </c>
      <c r="S24" s="50" t="s">
        <v>195</v>
      </c>
      <c r="T24" s="51" t="s">
        <v>194</v>
      </c>
      <c r="U24" s="21"/>
    </row>
    <row r="25" spans="1:21" ht="22.5" customHeight="1" x14ac:dyDescent="0.15">
      <c r="A25" s="39"/>
      <c r="B25" s="14"/>
      <c r="C25" s="14"/>
      <c r="D25" s="14"/>
      <c r="E25" s="285"/>
      <c r="F25" s="286"/>
      <c r="G25" s="16"/>
      <c r="H25" s="16"/>
      <c r="I25" s="40"/>
      <c r="J25" s="39"/>
      <c r="K25" s="39"/>
      <c r="L25" s="141" t="s">
        <v>6</v>
      </c>
      <c r="M25" s="141" t="s">
        <v>6</v>
      </c>
      <c r="O25" s="47"/>
      <c r="P25" s="18"/>
      <c r="Q25" s="111"/>
      <c r="R25" s="102" t="str">
        <f>IF(OR(I25="新規",I25="追加",I25=""),"OK",(IF(AND(J25="",K25=""),"NG","OK")))</f>
        <v>OK</v>
      </c>
      <c r="S25" s="102" t="str">
        <f>IF(OR(I25="新規",I25="追加",I25=""),"OK",(IF(OR(AND(L25="",M25=""),AND(L25="",M25="□"),AND(L25="□",M25=""),AND(L25="□",M25="□")),"NG","OK")))</f>
        <v>OK</v>
      </c>
      <c r="T25" s="102" t="str">
        <f>IF(OR(AND(D25&lt;&gt;"",E25&lt;&gt;"",G25&lt;&gt;"",H25&lt;&gt;"",I25&lt;&gt;""),(D25="")),"OK","NG")</f>
        <v>OK</v>
      </c>
    </row>
    <row r="26" spans="1:21" ht="22.5" customHeight="1" x14ac:dyDescent="0.15">
      <c r="A26" s="39"/>
      <c r="B26" s="14"/>
      <c r="C26" s="14"/>
      <c r="D26" s="14"/>
      <c r="E26" s="285"/>
      <c r="F26" s="287"/>
      <c r="G26" s="16"/>
      <c r="H26" s="16"/>
      <c r="I26" s="40"/>
      <c r="J26" s="39"/>
      <c r="K26" s="39"/>
      <c r="L26" s="141" t="s">
        <v>6</v>
      </c>
      <c r="M26" s="141" t="s">
        <v>6</v>
      </c>
      <c r="O26" s="47"/>
      <c r="P26" s="18"/>
      <c r="Q26" s="111"/>
      <c r="R26" s="102" t="str">
        <f t="shared" ref="R26:R36" si="2">IF(OR(I26="新規",I26="追加",I26=""),"OK",(IF(AND(J26="",K26=""),"NG","OK")))</f>
        <v>OK</v>
      </c>
      <c r="S26" s="102" t="str">
        <f t="shared" ref="S26:S36" si="3">IF(OR(I26="新規",I26="追加",I26=""),"OK",(IF(OR(AND(L26="",M26=""),AND(L26="",M26="□"),AND(L26="□",M26=""),AND(L26="□",M26="□")),"NG","OK")))</f>
        <v>OK</v>
      </c>
      <c r="T26" s="102" t="str">
        <f t="shared" ref="T26:T36" si="4">IF(OR(AND(D26&lt;&gt;"",E26&lt;&gt;"",G26&lt;&gt;"",H26&lt;&gt;"",I26&lt;&gt;""),(D26="")),"OK","NG")</f>
        <v>OK</v>
      </c>
    </row>
    <row r="27" spans="1:21" ht="22.5" customHeight="1" x14ac:dyDescent="0.15">
      <c r="A27" s="39"/>
      <c r="B27" s="14"/>
      <c r="C27" s="14"/>
      <c r="D27" s="14"/>
      <c r="E27" s="285"/>
      <c r="F27" s="287"/>
      <c r="G27" s="16"/>
      <c r="H27" s="38"/>
      <c r="I27" s="40"/>
      <c r="J27" s="39"/>
      <c r="K27" s="39"/>
      <c r="L27" s="141" t="s">
        <v>6</v>
      </c>
      <c r="M27" s="141" t="s">
        <v>6</v>
      </c>
      <c r="O27" s="47"/>
      <c r="P27" s="18"/>
      <c r="Q27" s="111"/>
      <c r="R27" s="102" t="str">
        <f t="shared" si="2"/>
        <v>OK</v>
      </c>
      <c r="S27" s="102" t="str">
        <f t="shared" si="3"/>
        <v>OK</v>
      </c>
      <c r="T27" s="102" t="str">
        <f t="shared" si="4"/>
        <v>OK</v>
      </c>
    </row>
    <row r="28" spans="1:21" ht="22.5" customHeight="1" x14ac:dyDescent="0.15">
      <c r="A28" s="39"/>
      <c r="B28" s="14"/>
      <c r="C28" s="14"/>
      <c r="D28" s="14"/>
      <c r="E28" s="285"/>
      <c r="F28" s="286"/>
      <c r="G28" s="139"/>
      <c r="H28" s="16"/>
      <c r="I28" s="40"/>
      <c r="J28" s="39"/>
      <c r="K28" s="39"/>
      <c r="L28" s="141" t="s">
        <v>6</v>
      </c>
      <c r="M28" s="141" t="s">
        <v>6</v>
      </c>
      <c r="O28" s="47"/>
      <c r="P28" s="18"/>
      <c r="Q28" s="111"/>
      <c r="R28" s="102" t="str">
        <f t="shared" si="2"/>
        <v>OK</v>
      </c>
      <c r="S28" s="102" t="str">
        <f t="shared" si="3"/>
        <v>OK</v>
      </c>
      <c r="T28" s="102" t="str">
        <f t="shared" si="4"/>
        <v>OK</v>
      </c>
    </row>
    <row r="29" spans="1:21" ht="22.5" customHeight="1" x14ac:dyDescent="0.15">
      <c r="A29" s="39"/>
      <c r="B29" s="14"/>
      <c r="C29" s="14"/>
      <c r="D29" s="14"/>
      <c r="E29" s="285"/>
      <c r="F29" s="286"/>
      <c r="G29" s="140"/>
      <c r="H29" s="16"/>
      <c r="I29" s="40"/>
      <c r="J29" s="39"/>
      <c r="K29" s="39"/>
      <c r="L29" s="141" t="s">
        <v>6</v>
      </c>
      <c r="M29" s="141" t="s">
        <v>6</v>
      </c>
      <c r="O29" s="47"/>
      <c r="P29" s="18"/>
      <c r="Q29" s="111"/>
      <c r="R29" s="102" t="str">
        <f t="shared" si="2"/>
        <v>OK</v>
      </c>
      <c r="S29" s="102" t="str">
        <f t="shared" si="3"/>
        <v>OK</v>
      </c>
      <c r="T29" s="102" t="str">
        <f t="shared" si="4"/>
        <v>OK</v>
      </c>
    </row>
    <row r="30" spans="1:21" ht="22.5" customHeight="1" x14ac:dyDescent="0.15">
      <c r="A30" s="39"/>
      <c r="B30" s="14"/>
      <c r="C30" s="14"/>
      <c r="D30" s="14"/>
      <c r="E30" s="285"/>
      <c r="F30" s="286"/>
      <c r="G30" s="139"/>
      <c r="H30" s="16"/>
      <c r="I30" s="40"/>
      <c r="J30" s="39"/>
      <c r="K30" s="39"/>
      <c r="L30" s="141" t="s">
        <v>6</v>
      </c>
      <c r="M30" s="141" t="s">
        <v>6</v>
      </c>
      <c r="O30" s="47"/>
      <c r="P30" s="18"/>
      <c r="Q30" s="111"/>
      <c r="R30" s="102" t="str">
        <f t="shared" si="2"/>
        <v>OK</v>
      </c>
      <c r="S30" s="102" t="str">
        <f t="shared" si="3"/>
        <v>OK</v>
      </c>
      <c r="T30" s="102" t="str">
        <f t="shared" si="4"/>
        <v>OK</v>
      </c>
    </row>
    <row r="31" spans="1:21" ht="22.5" customHeight="1" x14ac:dyDescent="0.15">
      <c r="A31" s="39"/>
      <c r="B31" s="14"/>
      <c r="C31" s="14"/>
      <c r="D31" s="14"/>
      <c r="E31" s="285"/>
      <c r="F31" s="286"/>
      <c r="G31" s="139"/>
      <c r="H31" s="16"/>
      <c r="I31" s="40"/>
      <c r="J31" s="39"/>
      <c r="K31" s="39"/>
      <c r="L31" s="141" t="s">
        <v>6</v>
      </c>
      <c r="M31" s="141" t="s">
        <v>6</v>
      </c>
      <c r="O31" s="47"/>
      <c r="P31" s="18"/>
      <c r="Q31" s="111"/>
      <c r="R31" s="102" t="str">
        <f t="shared" si="2"/>
        <v>OK</v>
      </c>
      <c r="S31" s="102" t="str">
        <f t="shared" si="3"/>
        <v>OK</v>
      </c>
      <c r="T31" s="102" t="str">
        <f t="shared" si="4"/>
        <v>OK</v>
      </c>
    </row>
    <row r="32" spans="1:21" ht="22.5" customHeight="1" x14ac:dyDescent="0.15">
      <c r="A32" s="39"/>
      <c r="B32" s="14"/>
      <c r="C32" s="14"/>
      <c r="D32" s="14"/>
      <c r="E32" s="285"/>
      <c r="F32" s="286"/>
      <c r="G32" s="139"/>
      <c r="H32" s="16"/>
      <c r="I32" s="40"/>
      <c r="J32" s="39"/>
      <c r="K32" s="39"/>
      <c r="L32" s="141" t="s">
        <v>6</v>
      </c>
      <c r="M32" s="141" t="s">
        <v>6</v>
      </c>
      <c r="O32" s="47"/>
      <c r="P32" s="18"/>
      <c r="Q32" s="111"/>
      <c r="R32" s="102" t="str">
        <f t="shared" si="2"/>
        <v>OK</v>
      </c>
      <c r="S32" s="102" t="str">
        <f t="shared" si="3"/>
        <v>OK</v>
      </c>
      <c r="T32" s="102" t="str">
        <f t="shared" si="4"/>
        <v>OK</v>
      </c>
    </row>
    <row r="33" spans="1:25" ht="22.5" customHeight="1" x14ac:dyDescent="0.15">
      <c r="A33" s="39"/>
      <c r="B33" s="14"/>
      <c r="C33" s="14"/>
      <c r="D33" s="14"/>
      <c r="E33" s="285"/>
      <c r="F33" s="286"/>
      <c r="G33" s="139"/>
      <c r="H33" s="16"/>
      <c r="I33" s="40"/>
      <c r="J33" s="39"/>
      <c r="K33" s="39"/>
      <c r="L33" s="141" t="s">
        <v>6</v>
      </c>
      <c r="M33" s="141" t="s">
        <v>6</v>
      </c>
      <c r="O33" s="47"/>
      <c r="P33" s="18"/>
      <c r="Q33" s="111"/>
      <c r="R33" s="102" t="str">
        <f t="shared" si="2"/>
        <v>OK</v>
      </c>
      <c r="S33" s="102" t="str">
        <f t="shared" si="3"/>
        <v>OK</v>
      </c>
      <c r="T33" s="102" t="str">
        <f t="shared" si="4"/>
        <v>OK</v>
      </c>
    </row>
    <row r="34" spans="1:25" ht="22.5" customHeight="1" x14ac:dyDescent="0.15">
      <c r="A34" s="39"/>
      <c r="B34" s="14"/>
      <c r="C34" s="14"/>
      <c r="D34" s="14"/>
      <c r="E34" s="285"/>
      <c r="F34" s="286"/>
      <c r="G34" s="139"/>
      <c r="H34" s="16"/>
      <c r="I34" s="40"/>
      <c r="J34" s="39"/>
      <c r="K34" s="39"/>
      <c r="L34" s="141" t="s">
        <v>6</v>
      </c>
      <c r="M34" s="141" t="s">
        <v>6</v>
      </c>
      <c r="O34" s="47"/>
      <c r="P34" s="18"/>
      <c r="Q34" s="111"/>
      <c r="R34" s="102" t="str">
        <f t="shared" si="2"/>
        <v>OK</v>
      </c>
      <c r="S34" s="102" t="str">
        <f t="shared" si="3"/>
        <v>OK</v>
      </c>
      <c r="T34" s="102" t="str">
        <f t="shared" si="4"/>
        <v>OK</v>
      </c>
    </row>
    <row r="35" spans="1:25" ht="22.5" customHeight="1" x14ac:dyDescent="0.15">
      <c r="A35" s="39"/>
      <c r="B35" s="14"/>
      <c r="C35" s="14"/>
      <c r="D35" s="14"/>
      <c r="E35" s="285"/>
      <c r="F35" s="286"/>
      <c r="G35" s="139"/>
      <c r="H35" s="16"/>
      <c r="I35" s="40"/>
      <c r="J35" s="39"/>
      <c r="K35" s="39"/>
      <c r="L35" s="141" t="s">
        <v>6</v>
      </c>
      <c r="M35" s="141" t="s">
        <v>6</v>
      </c>
      <c r="O35" s="47"/>
      <c r="P35" s="18"/>
      <c r="Q35" s="111"/>
      <c r="R35" s="102" t="str">
        <f t="shared" si="2"/>
        <v>OK</v>
      </c>
      <c r="S35" s="102" t="str">
        <f t="shared" si="3"/>
        <v>OK</v>
      </c>
      <c r="T35" s="102" t="str">
        <f t="shared" si="4"/>
        <v>OK</v>
      </c>
    </row>
    <row r="36" spans="1:25" ht="22.5" customHeight="1" x14ac:dyDescent="0.15">
      <c r="A36" s="39"/>
      <c r="B36" s="14"/>
      <c r="C36" s="14"/>
      <c r="D36" s="14"/>
      <c r="E36" s="285"/>
      <c r="F36" s="286"/>
      <c r="G36" s="139"/>
      <c r="H36" s="16"/>
      <c r="I36" s="40"/>
      <c r="J36" s="39"/>
      <c r="K36" s="39"/>
      <c r="L36" s="141" t="s">
        <v>6</v>
      </c>
      <c r="M36" s="141" t="s">
        <v>6</v>
      </c>
      <c r="O36" s="47"/>
      <c r="P36" s="18"/>
      <c r="Q36" s="111"/>
      <c r="R36" s="102" t="str">
        <f t="shared" si="2"/>
        <v>OK</v>
      </c>
      <c r="S36" s="102" t="str">
        <f t="shared" si="3"/>
        <v>OK</v>
      </c>
      <c r="T36" s="102" t="str">
        <f t="shared" si="4"/>
        <v>OK</v>
      </c>
    </row>
    <row r="37" spans="1:25" ht="13.5" x14ac:dyDescent="0.15">
      <c r="G37" s="27"/>
      <c r="O37" s="47"/>
      <c r="Q37" s="111"/>
    </row>
    <row r="38" spans="1:25" s="28" customFormat="1" ht="13.5" x14ac:dyDescent="0.15">
      <c r="A38" s="204" t="s">
        <v>25</v>
      </c>
      <c r="B38" s="204" t="s">
        <v>185</v>
      </c>
      <c r="C38" s="204" t="s">
        <v>186</v>
      </c>
      <c r="D38" s="204" t="s">
        <v>187</v>
      </c>
      <c r="E38" s="204" t="s">
        <v>188</v>
      </c>
      <c r="F38" s="284" t="s">
        <v>37</v>
      </c>
      <c r="G38" s="284"/>
      <c r="H38" s="284" t="s">
        <v>112</v>
      </c>
      <c r="I38" s="284"/>
      <c r="J38" s="47"/>
      <c r="O38" s="47"/>
      <c r="R38" s="52" t="s">
        <v>31</v>
      </c>
      <c r="S38" s="53" t="s">
        <v>111</v>
      </c>
      <c r="T38" s="53" t="s">
        <v>136</v>
      </c>
    </row>
    <row r="39" spans="1:25" ht="22.5" customHeight="1" x14ac:dyDescent="0.15">
      <c r="A39" s="29" t="s">
        <v>100</v>
      </c>
      <c r="B39" s="20">
        <f>SUMIF(B$25:B$36,A39,H$25:H$36)</f>
        <v>0</v>
      </c>
      <c r="C39" s="12"/>
      <c r="D39" s="12"/>
      <c r="E39" s="12"/>
      <c r="F39" s="281"/>
      <c r="G39" s="281"/>
      <c r="H39" s="282" t="s">
        <v>108</v>
      </c>
      <c r="I39" s="282"/>
      <c r="J39" s="142"/>
      <c r="K39" s="30"/>
      <c r="L39" s="30"/>
      <c r="M39" s="30"/>
      <c r="N39" s="30"/>
      <c r="O39" s="30"/>
      <c r="P39" s="30"/>
      <c r="Q39" s="30"/>
      <c r="R39" s="102" t="str">
        <f>IF(C39&lt;=10000000,"OK","NG")</f>
        <v>OK</v>
      </c>
      <c r="S39" s="102" t="str">
        <f>IF(C39&lt;=B39/2,"OK","NG")</f>
        <v>OK</v>
      </c>
      <c r="T39" s="102" t="str">
        <f>IF(B39=C39+D39+E39,"OK","NG")</f>
        <v>OK</v>
      </c>
      <c r="U39" s="54"/>
      <c r="V39" s="50"/>
      <c r="W39" s="50"/>
      <c r="X39" s="50"/>
      <c r="Y39" s="50"/>
    </row>
    <row r="40" spans="1:25" ht="22.5" customHeight="1" x14ac:dyDescent="0.15">
      <c r="A40" s="29" t="s">
        <v>27</v>
      </c>
      <c r="B40" s="20">
        <f>SUMIF(B$25:B$36,A40,H$25:H$36)</f>
        <v>0</v>
      </c>
      <c r="C40" s="12"/>
      <c r="D40" s="12"/>
      <c r="E40" s="12"/>
      <c r="F40" s="281"/>
      <c r="G40" s="281"/>
      <c r="H40" s="282" t="s">
        <v>109</v>
      </c>
      <c r="I40" s="282"/>
      <c r="J40" s="142"/>
      <c r="K40" s="30"/>
      <c r="L40" s="30"/>
      <c r="M40" s="30"/>
      <c r="N40" s="30"/>
      <c r="O40" s="30"/>
      <c r="P40" s="30"/>
      <c r="Q40" s="30"/>
      <c r="R40" s="102" t="str">
        <f>IF(C40&lt;=1000000,"OK","NG")</f>
        <v>OK</v>
      </c>
      <c r="S40" s="102" t="str">
        <f>IF(C40&lt;=B40/2,"OK","NG")</f>
        <v>OK</v>
      </c>
      <c r="T40" s="102" t="str">
        <f t="shared" ref="T40:T41" si="5">IF(B40=C40+D40+E40,"OK","NG")</f>
        <v>OK</v>
      </c>
      <c r="U40" s="19"/>
    </row>
    <row r="41" spans="1:25" ht="22.5" customHeight="1" x14ac:dyDescent="0.15">
      <c r="A41" s="29" t="s">
        <v>28</v>
      </c>
      <c r="B41" s="20">
        <f>SUMIF(B$25:B$36,A41,I$25:I$36)</f>
        <v>0</v>
      </c>
      <c r="C41" s="12"/>
      <c r="D41" s="12"/>
      <c r="E41" s="12"/>
      <c r="F41" s="281"/>
      <c r="G41" s="281"/>
      <c r="H41" s="282" t="s">
        <v>110</v>
      </c>
      <c r="I41" s="282"/>
      <c r="J41" s="142"/>
      <c r="K41" s="30"/>
      <c r="L41" s="30"/>
      <c r="M41" s="30"/>
      <c r="N41" s="30"/>
      <c r="O41" s="30"/>
      <c r="P41" s="30"/>
      <c r="Q41" s="30"/>
      <c r="R41" s="102" t="str">
        <f>IF(C41&lt;=100000,"OK","NG")</f>
        <v>OK</v>
      </c>
      <c r="S41" s="102" t="str">
        <f t="shared" ref="S41" si="6">IF(C41&lt;=B41/2,"OK","NG")</f>
        <v>OK</v>
      </c>
      <c r="T41" s="102" t="str">
        <f t="shared" si="5"/>
        <v>OK</v>
      </c>
      <c r="U41" s="19"/>
    </row>
    <row r="42" spans="1:25" ht="22.5" customHeight="1" x14ac:dyDescent="0.15">
      <c r="A42" s="31" t="s">
        <v>32</v>
      </c>
      <c r="B42" s="32">
        <f>SUM(B39:B41)</f>
        <v>0</v>
      </c>
      <c r="C42" s="33">
        <f>SUM(C39:C41)</f>
        <v>0</v>
      </c>
      <c r="D42" s="33">
        <f t="shared" ref="D42:E42" si="7">SUM(D39:D41)</f>
        <v>0</v>
      </c>
      <c r="E42" s="33">
        <f t="shared" si="7"/>
        <v>0</v>
      </c>
      <c r="F42" s="281"/>
      <c r="G42" s="281"/>
      <c r="H42" s="283"/>
      <c r="I42" s="283"/>
      <c r="J42" s="143"/>
      <c r="K42" s="30"/>
      <c r="L42" s="30"/>
      <c r="M42" s="30"/>
      <c r="T42" s="102" t="str">
        <f>IF(B42=C42+D42+E42,"OK","NG")</f>
        <v>OK</v>
      </c>
    </row>
    <row r="43" spans="1:25" ht="13.5" x14ac:dyDescent="0.15"/>
    <row r="44" spans="1:25" ht="22.5" customHeight="1" x14ac:dyDescent="0.15">
      <c r="A44" s="21" t="s">
        <v>144</v>
      </c>
    </row>
    <row r="45" spans="1:25" ht="22.5" customHeight="1" x14ac:dyDescent="0.15">
      <c r="A45" s="21" t="s">
        <v>125</v>
      </c>
    </row>
    <row r="46" spans="1:25" ht="22.5" customHeight="1" x14ac:dyDescent="0.15">
      <c r="A46" s="21" t="s">
        <v>57</v>
      </c>
    </row>
    <row r="47" spans="1:25" ht="15" customHeight="1" x14ac:dyDescent="0.15">
      <c r="A47" s="209" t="s">
        <v>5</v>
      </c>
      <c r="B47" s="255" t="s">
        <v>50</v>
      </c>
      <c r="C47" s="259"/>
      <c r="D47" s="259"/>
      <c r="E47" s="256"/>
      <c r="F47" s="245" t="s">
        <v>99</v>
      </c>
      <c r="G47" s="245"/>
      <c r="H47" s="144"/>
      <c r="I47" s="24"/>
    </row>
    <row r="48" spans="1:25" ht="15" customHeight="1" x14ac:dyDescent="0.15">
      <c r="A48" s="17" t="s">
        <v>6</v>
      </c>
      <c r="B48" s="252" t="s">
        <v>7</v>
      </c>
      <c r="C48" s="253"/>
      <c r="D48" s="253"/>
      <c r="E48" s="254"/>
      <c r="F48" s="279" t="s">
        <v>8</v>
      </c>
      <c r="G48" s="279"/>
      <c r="H48" s="145"/>
      <c r="I48" s="24"/>
    </row>
    <row r="49" spans="1:19" ht="15" customHeight="1" x14ac:dyDescent="0.15">
      <c r="A49" s="17" t="s">
        <v>6</v>
      </c>
      <c r="B49" s="252" t="s">
        <v>9</v>
      </c>
      <c r="C49" s="253"/>
      <c r="D49" s="253"/>
      <c r="E49" s="254"/>
      <c r="F49" s="279" t="s">
        <v>10</v>
      </c>
      <c r="G49" s="279"/>
      <c r="H49" s="145"/>
      <c r="I49" s="24"/>
    </row>
    <row r="50" spans="1:19" ht="15" customHeight="1" x14ac:dyDescent="0.15">
      <c r="A50" s="17" t="s">
        <v>6</v>
      </c>
      <c r="B50" s="252" t="s">
        <v>11</v>
      </c>
      <c r="C50" s="253"/>
      <c r="D50" s="253"/>
      <c r="E50" s="254"/>
      <c r="F50" s="279" t="s">
        <v>12</v>
      </c>
      <c r="G50" s="279"/>
      <c r="H50" s="145"/>
      <c r="I50" s="24"/>
    </row>
    <row r="51" spans="1:19" ht="15" customHeight="1" x14ac:dyDescent="0.15">
      <c r="A51" s="17" t="s">
        <v>6</v>
      </c>
      <c r="B51" s="252" t="s">
        <v>13</v>
      </c>
      <c r="C51" s="253"/>
      <c r="D51" s="253"/>
      <c r="E51" s="254"/>
      <c r="F51" s="279" t="s">
        <v>14</v>
      </c>
      <c r="G51" s="279"/>
      <c r="H51" s="145"/>
      <c r="I51" s="24"/>
    </row>
    <row r="52" spans="1:19" ht="15" customHeight="1" x14ac:dyDescent="0.15">
      <c r="A52" s="17" t="s">
        <v>6</v>
      </c>
      <c r="B52" s="252" t="s">
        <v>51</v>
      </c>
      <c r="C52" s="253"/>
      <c r="D52" s="253"/>
      <c r="E52" s="254"/>
      <c r="F52" s="280" t="s">
        <v>54</v>
      </c>
      <c r="G52" s="280"/>
      <c r="H52" s="146"/>
      <c r="I52" s="24"/>
    </row>
    <row r="53" spans="1:19" ht="15" customHeight="1" x14ac:dyDescent="0.15">
      <c r="A53" s="17" t="s">
        <v>6</v>
      </c>
      <c r="B53" s="252" t="s">
        <v>52</v>
      </c>
      <c r="C53" s="253"/>
      <c r="D53" s="253"/>
      <c r="E53" s="254"/>
      <c r="F53" s="280" t="s">
        <v>55</v>
      </c>
      <c r="G53" s="280"/>
      <c r="H53" s="146"/>
      <c r="I53" s="24"/>
    </row>
    <row r="54" spans="1:19" ht="15" customHeight="1" x14ac:dyDescent="0.15">
      <c r="A54" s="17" t="s">
        <v>6</v>
      </c>
      <c r="B54" s="252" t="s">
        <v>53</v>
      </c>
      <c r="C54" s="253"/>
      <c r="D54" s="253"/>
      <c r="E54" s="254"/>
      <c r="F54" s="279" t="s">
        <v>8</v>
      </c>
      <c r="G54" s="279"/>
      <c r="H54" s="145"/>
      <c r="I54" s="24"/>
      <c r="R54" s="55"/>
    </row>
    <row r="55" spans="1:19" ht="15" customHeight="1" x14ac:dyDescent="0.15">
      <c r="A55" s="17" t="s">
        <v>6</v>
      </c>
      <c r="B55" s="252" t="s">
        <v>15</v>
      </c>
      <c r="C55" s="253"/>
      <c r="D55" s="253"/>
      <c r="E55" s="254"/>
      <c r="F55" s="279" t="s">
        <v>10</v>
      </c>
      <c r="G55" s="279"/>
      <c r="H55" s="145"/>
      <c r="I55" s="24"/>
      <c r="R55" s="55"/>
    </row>
    <row r="56" spans="1:19" ht="15" customHeight="1" x14ac:dyDescent="0.15">
      <c r="A56" s="17" t="s">
        <v>6</v>
      </c>
      <c r="B56" s="252" t="s">
        <v>39</v>
      </c>
      <c r="C56" s="253"/>
      <c r="D56" s="253"/>
      <c r="E56" s="254"/>
      <c r="F56" s="279" t="s">
        <v>10</v>
      </c>
      <c r="G56" s="279"/>
      <c r="H56" s="145"/>
      <c r="I56" s="24"/>
      <c r="R56" s="55"/>
    </row>
    <row r="57" spans="1:19" ht="15" customHeight="1" x14ac:dyDescent="0.15">
      <c r="A57" s="266" t="s">
        <v>239</v>
      </c>
      <c r="B57" s="266"/>
      <c r="C57" s="266"/>
      <c r="D57" s="266"/>
      <c r="E57" s="266"/>
      <c r="F57" s="266"/>
      <c r="G57" s="266"/>
      <c r="H57" s="266"/>
      <c r="I57" s="266"/>
      <c r="J57" s="266"/>
      <c r="K57" s="266"/>
      <c r="L57" s="266"/>
      <c r="R57" s="55"/>
    </row>
    <row r="58" spans="1:19" ht="22.5" customHeight="1" x14ac:dyDescent="0.15">
      <c r="A58" s="267" t="s">
        <v>127</v>
      </c>
      <c r="B58" s="263"/>
      <c r="C58" s="263"/>
      <c r="D58" s="263"/>
      <c r="E58" s="263"/>
      <c r="F58" s="263"/>
      <c r="G58" s="263"/>
      <c r="H58" s="263"/>
      <c r="I58" s="263"/>
      <c r="J58" s="263"/>
      <c r="K58" s="263"/>
      <c r="L58" s="263"/>
      <c r="R58" s="56" t="s">
        <v>155</v>
      </c>
    </row>
    <row r="59" spans="1:19" ht="22.5" customHeight="1" x14ac:dyDescent="0.15">
      <c r="A59" s="150" t="s">
        <v>6</v>
      </c>
      <c r="B59" s="268" t="s">
        <v>154</v>
      </c>
      <c r="C59" s="268"/>
      <c r="D59" s="268"/>
      <c r="E59" s="268"/>
      <c r="F59" s="268"/>
      <c r="G59" s="268"/>
      <c r="H59" s="269" t="s">
        <v>227</v>
      </c>
      <c r="I59" s="269"/>
      <c r="J59" s="269"/>
      <c r="K59" s="269"/>
      <c r="L59" s="269"/>
      <c r="M59" s="269"/>
      <c r="N59" s="269"/>
      <c r="O59" s="207"/>
      <c r="P59" s="207"/>
      <c r="Q59" s="207"/>
      <c r="R59" s="102" t="str">
        <f>IF(C41=0,"OK",(IF(A59="☑","OK","NG")))</f>
        <v>OK</v>
      </c>
      <c r="S59" s="57"/>
    </row>
    <row r="60" spans="1:19" ht="22.5" customHeight="1" x14ac:dyDescent="0.15">
      <c r="A60" s="270" t="s">
        <v>153</v>
      </c>
      <c r="B60" s="270"/>
      <c r="C60" s="270"/>
      <c r="D60" s="270"/>
      <c r="E60" s="270"/>
      <c r="F60" s="270"/>
      <c r="G60" s="270"/>
      <c r="H60" s="270"/>
      <c r="I60" s="270"/>
      <c r="J60" s="270"/>
      <c r="K60" s="270"/>
      <c r="L60" s="270"/>
      <c r="M60" s="34"/>
      <c r="N60" s="208"/>
      <c r="O60" s="208"/>
      <c r="P60" s="208"/>
      <c r="Q60" s="208"/>
      <c r="R60" s="57"/>
    </row>
    <row r="61" spans="1:19" s="35" customFormat="1" ht="22.5" customHeight="1" x14ac:dyDescent="0.15">
      <c r="A61" s="271" t="s">
        <v>163</v>
      </c>
      <c r="B61" s="272"/>
      <c r="C61" s="272"/>
      <c r="D61" s="272"/>
      <c r="E61" s="272"/>
      <c r="F61" s="272"/>
      <c r="G61" s="272"/>
      <c r="H61" s="272"/>
      <c r="I61" s="272"/>
      <c r="J61" s="272"/>
      <c r="K61" s="272"/>
      <c r="L61" s="273"/>
      <c r="M61" s="277" t="s">
        <v>169</v>
      </c>
      <c r="N61" s="278"/>
      <c r="O61" s="208"/>
      <c r="P61" s="208"/>
      <c r="Q61" s="208"/>
      <c r="R61" s="102" t="str">
        <f>IF(AND(A61="",C41&gt;0),"NG","OK")</f>
        <v>OK</v>
      </c>
    </row>
    <row r="62" spans="1:19" s="35" customFormat="1" ht="22.5" customHeight="1" x14ac:dyDescent="0.15">
      <c r="A62" s="274"/>
      <c r="B62" s="275"/>
      <c r="C62" s="275"/>
      <c r="D62" s="275"/>
      <c r="E62" s="275"/>
      <c r="F62" s="275"/>
      <c r="G62" s="275"/>
      <c r="H62" s="275"/>
      <c r="I62" s="275"/>
      <c r="J62" s="275"/>
      <c r="K62" s="275"/>
      <c r="L62" s="276"/>
      <c r="M62" s="277"/>
      <c r="N62" s="278"/>
      <c r="O62" s="208"/>
      <c r="P62" s="208"/>
      <c r="Q62" s="208"/>
      <c r="R62" s="58"/>
    </row>
    <row r="63" spans="1:19" ht="13.5" x14ac:dyDescent="0.15">
      <c r="A63" s="35"/>
      <c r="B63" s="35"/>
      <c r="C63" s="35"/>
      <c r="D63" s="35"/>
      <c r="E63" s="35"/>
      <c r="F63" s="35"/>
      <c r="G63" s="35"/>
      <c r="H63" s="35"/>
      <c r="I63" s="35"/>
      <c r="J63" s="35"/>
      <c r="K63" s="35"/>
    </row>
    <row r="64" spans="1:19" ht="22.5" customHeight="1" x14ac:dyDescent="0.15">
      <c r="A64" s="21" t="s">
        <v>233</v>
      </c>
      <c r="R64" s="59" t="s">
        <v>126</v>
      </c>
    </row>
    <row r="65" spans="1:18" ht="15" customHeight="1" x14ac:dyDescent="0.15">
      <c r="A65" s="17" t="s">
        <v>6</v>
      </c>
      <c r="B65" s="260" t="s">
        <v>236</v>
      </c>
      <c r="C65" s="260"/>
      <c r="D65" s="260"/>
      <c r="E65" s="261" t="s">
        <v>238</v>
      </c>
      <c r="F65" s="261"/>
      <c r="G65" s="261"/>
      <c r="H65" s="261"/>
      <c r="I65" s="261"/>
      <c r="J65" s="261"/>
      <c r="K65" s="261"/>
      <c r="L65" s="157"/>
      <c r="R65" s="102" t="str">
        <f>IF(B42=0,"OK",IF(B42=0,"OK",IF(OR(A65="☑",A66="☑",A67="☑"),"OK","NG")))</f>
        <v>OK</v>
      </c>
    </row>
    <row r="66" spans="1:18" ht="15" customHeight="1" x14ac:dyDescent="0.15">
      <c r="A66" s="17" t="s">
        <v>6</v>
      </c>
      <c r="B66" s="260" t="s">
        <v>237</v>
      </c>
      <c r="C66" s="260"/>
      <c r="D66" s="260"/>
      <c r="E66" s="261"/>
      <c r="F66" s="261"/>
      <c r="G66" s="261"/>
      <c r="H66" s="261"/>
      <c r="I66" s="261"/>
      <c r="J66" s="261"/>
      <c r="K66" s="261"/>
      <c r="L66" s="157"/>
    </row>
    <row r="67" spans="1:18" ht="15" customHeight="1" x14ac:dyDescent="0.15">
      <c r="A67" s="17" t="s">
        <v>6</v>
      </c>
      <c r="B67" s="262" t="s">
        <v>44</v>
      </c>
      <c r="C67" s="262"/>
      <c r="D67" s="262"/>
      <c r="E67" s="261"/>
      <c r="F67" s="261"/>
      <c r="G67" s="261"/>
      <c r="H67" s="261"/>
      <c r="I67" s="261"/>
      <c r="J67" s="261"/>
      <c r="K67" s="261"/>
      <c r="L67" s="157"/>
    </row>
    <row r="68" spans="1:18" ht="15" customHeight="1" x14ac:dyDescent="0.15"/>
    <row r="69" spans="1:18" ht="15" customHeight="1" x14ac:dyDescent="0.15">
      <c r="A69" s="21" t="s">
        <v>145</v>
      </c>
    </row>
    <row r="70" spans="1:18" ht="15" customHeight="1" x14ac:dyDescent="0.15">
      <c r="A70" s="263" t="s">
        <v>92</v>
      </c>
      <c r="B70" s="263"/>
      <c r="C70" s="263"/>
      <c r="D70" s="263"/>
      <c r="E70" s="263"/>
      <c r="F70" s="263"/>
      <c r="G70" s="263"/>
      <c r="H70" s="263"/>
      <c r="I70" s="263"/>
      <c r="J70" s="263"/>
      <c r="K70" s="263"/>
      <c r="L70" s="263"/>
      <c r="R70" s="59" t="s">
        <v>123</v>
      </c>
    </row>
    <row r="71" spans="1:18" ht="15" customHeight="1" x14ac:dyDescent="0.15">
      <c r="A71" s="147" t="s">
        <v>16</v>
      </c>
      <c r="B71" s="264" t="s">
        <v>17</v>
      </c>
      <c r="C71" s="265"/>
      <c r="D71" s="265"/>
      <c r="E71" s="265"/>
      <c r="F71" s="265"/>
      <c r="G71" s="265"/>
      <c r="H71" s="265"/>
      <c r="I71" s="265"/>
      <c r="J71" s="265"/>
      <c r="K71" s="145"/>
    </row>
    <row r="72" spans="1:18" ht="15" customHeight="1" x14ac:dyDescent="0.15">
      <c r="A72" s="17" t="s">
        <v>6</v>
      </c>
      <c r="B72" s="252" t="s">
        <v>106</v>
      </c>
      <c r="C72" s="253"/>
      <c r="D72" s="253"/>
      <c r="E72" s="253"/>
      <c r="F72" s="253"/>
      <c r="G72" s="253"/>
      <c r="H72" s="253"/>
      <c r="I72" s="253"/>
      <c r="J72" s="254"/>
      <c r="K72" s="207"/>
      <c r="R72" s="102" t="str">
        <f>IF(B42=0,"OK",IF(AND(A72="☑",A73="☑",A74="☑"),"OK","NG"))</f>
        <v>OK</v>
      </c>
    </row>
    <row r="73" spans="1:18" ht="15" customHeight="1" x14ac:dyDescent="0.15">
      <c r="A73" s="17" t="s">
        <v>6</v>
      </c>
      <c r="B73" s="252" t="s">
        <v>196</v>
      </c>
      <c r="C73" s="253"/>
      <c r="D73" s="253"/>
      <c r="E73" s="253"/>
      <c r="F73" s="253"/>
      <c r="G73" s="253"/>
      <c r="H73" s="253"/>
      <c r="I73" s="253"/>
      <c r="J73" s="254"/>
      <c r="K73" s="207"/>
    </row>
    <row r="74" spans="1:18" ht="15" customHeight="1" x14ac:dyDescent="0.15">
      <c r="A74" s="17" t="s">
        <v>6</v>
      </c>
      <c r="B74" s="252" t="s">
        <v>48</v>
      </c>
      <c r="C74" s="253"/>
      <c r="D74" s="253"/>
      <c r="E74" s="253"/>
      <c r="F74" s="253"/>
      <c r="G74" s="253"/>
      <c r="H74" s="253"/>
      <c r="I74" s="253"/>
      <c r="J74" s="254"/>
      <c r="K74" s="207"/>
    </row>
    <row r="75" spans="1:18" ht="15" customHeight="1" x14ac:dyDescent="0.15"/>
    <row r="76" spans="1:18" ht="15" customHeight="1" x14ac:dyDescent="0.15">
      <c r="A76" s="21" t="s">
        <v>156</v>
      </c>
      <c r="K76" s="24"/>
      <c r="L76" s="24"/>
    </row>
    <row r="77" spans="1:18" ht="15" customHeight="1" x14ac:dyDescent="0.15">
      <c r="A77" s="209" t="s">
        <v>16</v>
      </c>
      <c r="B77" s="255" t="s">
        <v>18</v>
      </c>
      <c r="C77" s="256"/>
      <c r="D77" s="255" t="s">
        <v>157</v>
      </c>
      <c r="E77" s="256"/>
      <c r="F77" s="257" t="s">
        <v>40</v>
      </c>
      <c r="G77" s="258"/>
      <c r="H77" s="259" t="s">
        <v>37</v>
      </c>
      <c r="I77" s="259"/>
      <c r="J77" s="259"/>
      <c r="K77" s="145"/>
      <c r="L77" s="24"/>
    </row>
    <row r="78" spans="1:18" ht="18.75" customHeight="1" x14ac:dyDescent="0.15">
      <c r="A78" s="17" t="s">
        <v>6</v>
      </c>
      <c r="B78" s="248" t="s">
        <v>43</v>
      </c>
      <c r="C78" s="250"/>
      <c r="D78" s="246" t="s">
        <v>42</v>
      </c>
      <c r="E78" s="247"/>
      <c r="F78" s="246" t="s">
        <v>162</v>
      </c>
      <c r="G78" s="247"/>
      <c r="H78" s="249" t="s">
        <v>165</v>
      </c>
      <c r="I78" s="249"/>
      <c r="J78" s="250"/>
      <c r="K78" s="148"/>
      <c r="L78" s="24"/>
    </row>
    <row r="79" spans="1:18" ht="18.75" customHeight="1" x14ac:dyDescent="0.15">
      <c r="A79" s="17" t="s">
        <v>6</v>
      </c>
      <c r="B79" s="248" t="s">
        <v>46</v>
      </c>
      <c r="C79" s="250"/>
      <c r="D79" s="246" t="s">
        <v>34</v>
      </c>
      <c r="E79" s="247"/>
      <c r="F79" s="246" t="s">
        <v>41</v>
      </c>
      <c r="G79" s="247"/>
      <c r="H79" s="249" t="s">
        <v>166</v>
      </c>
      <c r="I79" s="249"/>
      <c r="J79" s="250"/>
      <c r="K79" s="148"/>
      <c r="L79" s="24"/>
    </row>
    <row r="80" spans="1:18" ht="18.75" customHeight="1" x14ac:dyDescent="0.15">
      <c r="A80" s="17" t="s">
        <v>6</v>
      </c>
      <c r="B80" s="248" t="s">
        <v>45</v>
      </c>
      <c r="C80" s="250"/>
      <c r="D80" s="246" t="s">
        <v>34</v>
      </c>
      <c r="E80" s="247"/>
      <c r="F80" s="246" t="s">
        <v>41</v>
      </c>
      <c r="G80" s="247"/>
      <c r="H80" s="249" t="s">
        <v>47</v>
      </c>
      <c r="I80" s="249"/>
      <c r="J80" s="250"/>
      <c r="K80" s="148"/>
      <c r="L80" s="24"/>
    </row>
    <row r="81" spans="1:12" ht="18.75" customHeight="1" x14ac:dyDescent="0.15">
      <c r="A81" s="17" t="s">
        <v>6</v>
      </c>
      <c r="B81" s="248" t="s">
        <v>143</v>
      </c>
      <c r="C81" s="250"/>
      <c r="D81" s="245" t="s">
        <v>19</v>
      </c>
      <c r="E81" s="245"/>
      <c r="F81" s="246" t="s">
        <v>34</v>
      </c>
      <c r="G81" s="247"/>
      <c r="H81" s="249" t="s">
        <v>164</v>
      </c>
      <c r="I81" s="249"/>
      <c r="J81" s="250"/>
      <c r="K81" s="148"/>
      <c r="L81" s="24"/>
    </row>
    <row r="82" spans="1:12" ht="18.75" customHeight="1" x14ac:dyDescent="0.15">
      <c r="A82" s="17" t="s">
        <v>6</v>
      </c>
      <c r="B82" s="251" t="s">
        <v>20</v>
      </c>
      <c r="C82" s="251"/>
      <c r="D82" s="245" t="s">
        <v>19</v>
      </c>
      <c r="E82" s="245"/>
      <c r="F82" s="246" t="s">
        <v>34</v>
      </c>
      <c r="G82" s="247"/>
      <c r="H82" s="249" t="s">
        <v>159</v>
      </c>
      <c r="I82" s="249"/>
      <c r="J82" s="250"/>
      <c r="K82" s="148"/>
      <c r="L82" s="24"/>
    </row>
    <row r="83" spans="1:12" ht="18.75" customHeight="1" x14ac:dyDescent="0.15">
      <c r="A83" s="17" t="s">
        <v>6</v>
      </c>
      <c r="B83" s="244" t="s">
        <v>130</v>
      </c>
      <c r="C83" s="244"/>
      <c r="D83" s="245" t="s">
        <v>56</v>
      </c>
      <c r="E83" s="245"/>
      <c r="F83" s="246" t="s">
        <v>34</v>
      </c>
      <c r="G83" s="247"/>
      <c r="H83" s="248" t="s">
        <v>160</v>
      </c>
      <c r="I83" s="249"/>
      <c r="J83" s="250"/>
      <c r="K83" s="148"/>
      <c r="L83" s="24"/>
    </row>
    <row r="84" spans="1:12" ht="18.75" customHeight="1" x14ac:dyDescent="0.15">
      <c r="A84" s="17" t="s">
        <v>6</v>
      </c>
      <c r="B84" s="244" t="s">
        <v>142</v>
      </c>
      <c r="C84" s="244"/>
      <c r="D84" s="245" t="s">
        <v>34</v>
      </c>
      <c r="E84" s="245"/>
      <c r="F84" s="246" t="s">
        <v>129</v>
      </c>
      <c r="G84" s="247"/>
      <c r="H84" s="248" t="s">
        <v>161</v>
      </c>
      <c r="I84" s="249"/>
      <c r="J84" s="250"/>
      <c r="K84" s="148"/>
      <c r="L84" s="24"/>
    </row>
    <row r="85" spans="1:12" ht="18.75" customHeight="1" x14ac:dyDescent="0.15">
      <c r="A85" s="17" t="s">
        <v>6</v>
      </c>
      <c r="B85" s="239"/>
      <c r="C85" s="239"/>
      <c r="D85" s="240"/>
      <c r="E85" s="240"/>
      <c r="F85" s="241"/>
      <c r="G85" s="242"/>
      <c r="H85" s="241"/>
      <c r="I85" s="243"/>
      <c r="J85" s="242"/>
      <c r="K85" s="149"/>
      <c r="L85" s="24"/>
    </row>
    <row r="86" spans="1:12" ht="18.75" customHeight="1" x14ac:dyDescent="0.15">
      <c r="A86" s="17" t="s">
        <v>6</v>
      </c>
      <c r="B86" s="239"/>
      <c r="C86" s="239"/>
      <c r="D86" s="240"/>
      <c r="E86" s="240"/>
      <c r="F86" s="241"/>
      <c r="G86" s="242"/>
      <c r="H86" s="241"/>
      <c r="I86" s="243"/>
      <c r="J86" s="242"/>
      <c r="K86" s="149"/>
      <c r="L86" s="24"/>
    </row>
    <row r="87" spans="1:12" ht="18.75" customHeight="1" x14ac:dyDescent="0.15">
      <c r="A87" s="17" t="s">
        <v>6</v>
      </c>
      <c r="B87" s="239"/>
      <c r="C87" s="239"/>
      <c r="D87" s="240"/>
      <c r="E87" s="240"/>
      <c r="F87" s="241"/>
      <c r="G87" s="242"/>
      <c r="H87" s="241"/>
      <c r="I87" s="243"/>
      <c r="J87" s="242"/>
      <c r="K87" s="149"/>
      <c r="L87" s="24"/>
    </row>
  </sheetData>
  <sheetProtection password="CC71" sheet="1" objects="1" scenarios="1"/>
  <mergeCells count="141">
    <mergeCell ref="N3:P3"/>
    <mergeCell ref="B4:E4"/>
    <mergeCell ref="R4:R5"/>
    <mergeCell ref="B5:E5"/>
    <mergeCell ref="B6:E6"/>
    <mergeCell ref="B11:C11"/>
    <mergeCell ref="L11:N11"/>
    <mergeCell ref="A1:M1"/>
    <mergeCell ref="B3:E3"/>
    <mergeCell ref="G3:G4"/>
    <mergeCell ref="H3:I3"/>
    <mergeCell ref="J3:J4"/>
    <mergeCell ref="K3:K4"/>
    <mergeCell ref="L3:L4"/>
    <mergeCell ref="B15:C15"/>
    <mergeCell ref="L15:N15"/>
    <mergeCell ref="B16:C16"/>
    <mergeCell ref="L16:N16"/>
    <mergeCell ref="B17:C17"/>
    <mergeCell ref="L17:N17"/>
    <mergeCell ref="B12:C12"/>
    <mergeCell ref="L12:N12"/>
    <mergeCell ref="B13:C13"/>
    <mergeCell ref="L13:N13"/>
    <mergeCell ref="B14:C14"/>
    <mergeCell ref="L14:N14"/>
    <mergeCell ref="I23:I24"/>
    <mergeCell ref="J23:M23"/>
    <mergeCell ref="E24:F24"/>
    <mergeCell ref="B18:C18"/>
    <mergeCell ref="L18:N18"/>
    <mergeCell ref="B19:C19"/>
    <mergeCell ref="L19:N19"/>
    <mergeCell ref="B20:C20"/>
    <mergeCell ref="L20:N20"/>
    <mergeCell ref="E25:F25"/>
    <mergeCell ref="E26:F26"/>
    <mergeCell ref="E27:F27"/>
    <mergeCell ref="E28:F28"/>
    <mergeCell ref="E29:F29"/>
    <mergeCell ref="E30:F30"/>
    <mergeCell ref="A23:A24"/>
    <mergeCell ref="B23:B24"/>
    <mergeCell ref="C23:C24"/>
    <mergeCell ref="D23:H23"/>
    <mergeCell ref="F38:G38"/>
    <mergeCell ref="H38:I38"/>
    <mergeCell ref="F39:G39"/>
    <mergeCell ref="H39:I39"/>
    <mergeCell ref="F40:G40"/>
    <mergeCell ref="H40:I40"/>
    <mergeCell ref="E31:F31"/>
    <mergeCell ref="E32:F32"/>
    <mergeCell ref="E33:F33"/>
    <mergeCell ref="E34:F34"/>
    <mergeCell ref="E35:F35"/>
    <mergeCell ref="E36:F36"/>
    <mergeCell ref="B48:E48"/>
    <mergeCell ref="F48:G48"/>
    <mergeCell ref="B49:E49"/>
    <mergeCell ref="F49:G49"/>
    <mergeCell ref="B50:E50"/>
    <mergeCell ref="F50:G50"/>
    <mergeCell ref="F41:G41"/>
    <mergeCell ref="H41:I41"/>
    <mergeCell ref="F42:G42"/>
    <mergeCell ref="H42:I42"/>
    <mergeCell ref="B47:E47"/>
    <mergeCell ref="F47:G47"/>
    <mergeCell ref="B54:E54"/>
    <mergeCell ref="F54:G54"/>
    <mergeCell ref="B55:E55"/>
    <mergeCell ref="F55:G55"/>
    <mergeCell ref="B56:E56"/>
    <mergeCell ref="F56:G56"/>
    <mergeCell ref="B51:E51"/>
    <mergeCell ref="F51:G51"/>
    <mergeCell ref="B52:E52"/>
    <mergeCell ref="F52:G52"/>
    <mergeCell ref="B53:E53"/>
    <mergeCell ref="F53:G53"/>
    <mergeCell ref="B65:D65"/>
    <mergeCell ref="E65:K67"/>
    <mergeCell ref="B66:D66"/>
    <mergeCell ref="B67:D67"/>
    <mergeCell ref="A70:L70"/>
    <mergeCell ref="B71:J71"/>
    <mergeCell ref="A57:L57"/>
    <mergeCell ref="A58:L58"/>
    <mergeCell ref="B59:G59"/>
    <mergeCell ref="H59:N59"/>
    <mergeCell ref="A60:L60"/>
    <mergeCell ref="A61:L62"/>
    <mergeCell ref="M61:N62"/>
    <mergeCell ref="B78:C78"/>
    <mergeCell ref="D78:E78"/>
    <mergeCell ref="F78:G78"/>
    <mergeCell ref="H78:J78"/>
    <mergeCell ref="B79:C79"/>
    <mergeCell ref="D79:E79"/>
    <mergeCell ref="F79:G79"/>
    <mergeCell ref="H79:J79"/>
    <mergeCell ref="B72:J72"/>
    <mergeCell ref="B73:J73"/>
    <mergeCell ref="B74:J74"/>
    <mergeCell ref="B77:C77"/>
    <mergeCell ref="D77:E77"/>
    <mergeCell ref="F77:G77"/>
    <mergeCell ref="H77:J77"/>
    <mergeCell ref="B82:C82"/>
    <mergeCell ref="D82:E82"/>
    <mergeCell ref="F82:G82"/>
    <mergeCell ref="H82:J82"/>
    <mergeCell ref="B83:C83"/>
    <mergeCell ref="D83:E83"/>
    <mergeCell ref="F83:G83"/>
    <mergeCell ref="H83:J83"/>
    <mergeCell ref="B80:C80"/>
    <mergeCell ref="D80:E80"/>
    <mergeCell ref="F80:G80"/>
    <mergeCell ref="H80:J80"/>
    <mergeCell ref="B81:C81"/>
    <mergeCell ref="D81:E81"/>
    <mergeCell ref="F81:G81"/>
    <mergeCell ref="H81:J81"/>
    <mergeCell ref="B86:C86"/>
    <mergeCell ref="D86:E86"/>
    <mergeCell ref="F86:G86"/>
    <mergeCell ref="H86:J86"/>
    <mergeCell ref="B87:C87"/>
    <mergeCell ref="D87:E87"/>
    <mergeCell ref="F87:G87"/>
    <mergeCell ref="H87:J87"/>
    <mergeCell ref="B84:C84"/>
    <mergeCell ref="D84:E84"/>
    <mergeCell ref="F84:G84"/>
    <mergeCell ref="H84:J84"/>
    <mergeCell ref="B85:C85"/>
    <mergeCell ref="D85:E85"/>
    <mergeCell ref="F85:G85"/>
    <mergeCell ref="H85:J85"/>
  </mergeCells>
  <phoneticPr fontId="2"/>
  <conditionalFormatting sqref="A61:L62 A60:E60">
    <cfRule type="expression" dxfId="42" priority="42">
      <formula>$Q$1="○"</formula>
    </cfRule>
  </conditionalFormatting>
  <conditionalFormatting sqref="C39">
    <cfRule type="expression" dxfId="41" priority="40">
      <formula>$C$39&gt;$B$39/2</formula>
    </cfRule>
    <cfRule type="expression" dxfId="40" priority="41">
      <formula>$C$39&gt;10000000</formula>
    </cfRule>
  </conditionalFormatting>
  <conditionalFormatting sqref="C40">
    <cfRule type="expression" dxfId="39" priority="38">
      <formula>$C$40&gt;$B$40/2</formula>
    </cfRule>
    <cfRule type="expression" dxfId="38" priority="39">
      <formula>$C$40&gt;1000000</formula>
    </cfRule>
  </conditionalFormatting>
  <conditionalFormatting sqref="C41">
    <cfRule type="expression" dxfId="37" priority="36">
      <formula>$C$41&gt;$B$41/2</formula>
    </cfRule>
    <cfRule type="expression" dxfId="36" priority="37">
      <formula>$C$41&gt;100000</formula>
    </cfRule>
  </conditionalFormatting>
  <conditionalFormatting sqref="R9">
    <cfRule type="expression" dxfId="35" priority="33">
      <formula>R9="NG"</formula>
    </cfRule>
  </conditionalFormatting>
  <conditionalFormatting sqref="L25:M36">
    <cfRule type="expression" dxfId="34" priority="16">
      <formula>$J25="追加"</formula>
    </cfRule>
    <cfRule type="expression" dxfId="33" priority="35">
      <formula>$J25="新規"</formula>
    </cfRule>
  </conditionalFormatting>
  <conditionalFormatting sqref="B39:B41">
    <cfRule type="expression" dxfId="32" priority="34">
      <formula>($C39+$D39+$E39)&lt;&gt;$B39</formula>
    </cfRule>
  </conditionalFormatting>
  <conditionalFormatting sqref="R39:T41">
    <cfRule type="expression" dxfId="31" priority="31">
      <formula>R39="NG"</formula>
    </cfRule>
    <cfRule type="expression" dxfId="30" priority="32">
      <formula>$R21="NG"</formula>
    </cfRule>
  </conditionalFormatting>
  <conditionalFormatting sqref="T42">
    <cfRule type="expression" dxfId="29" priority="29">
      <formula>T42="NG"</formula>
    </cfRule>
    <cfRule type="expression" dxfId="28" priority="30">
      <formula>$R24="NG"</formula>
    </cfRule>
  </conditionalFormatting>
  <conditionalFormatting sqref="R60:R61">
    <cfRule type="expression" dxfId="27" priority="27">
      <formula>R60="NG"</formula>
    </cfRule>
    <cfRule type="expression" dxfId="26" priority="28">
      <formula>$R43="NG"</formula>
    </cfRule>
  </conditionalFormatting>
  <conditionalFormatting sqref="R65">
    <cfRule type="expression" dxfId="25" priority="26">
      <formula>R65="NG"</formula>
    </cfRule>
  </conditionalFormatting>
  <conditionalFormatting sqref="R3">
    <cfRule type="expression" dxfId="24" priority="24">
      <formula>$R3&lt;&gt;"要修正！"</formula>
    </cfRule>
    <cfRule type="expression" dxfId="23" priority="25">
      <formula>$R3="要修正！"</formula>
    </cfRule>
  </conditionalFormatting>
  <conditionalFormatting sqref="S25:S36">
    <cfRule type="expression" dxfId="22" priority="43">
      <formula>S25="NG"</formula>
    </cfRule>
  </conditionalFormatting>
  <conditionalFormatting sqref="S59">
    <cfRule type="expression" dxfId="21" priority="23">
      <formula>S59="NG"</formula>
    </cfRule>
  </conditionalFormatting>
  <conditionalFormatting sqref="R59">
    <cfRule type="expression" dxfId="20" priority="21">
      <formula>R59="NG"</formula>
    </cfRule>
    <cfRule type="expression" dxfId="19" priority="22">
      <formula>$R42="NG"</formula>
    </cfRule>
  </conditionalFormatting>
  <conditionalFormatting sqref="R72">
    <cfRule type="expression" dxfId="18" priority="20">
      <formula>R72="NG"</formula>
    </cfRule>
  </conditionalFormatting>
  <conditionalFormatting sqref="R25:R36">
    <cfRule type="expression" dxfId="17" priority="19">
      <formula>R25="NG"</formula>
    </cfRule>
  </conditionalFormatting>
  <conditionalFormatting sqref="S12:S19">
    <cfRule type="expression" dxfId="16" priority="17">
      <formula>$S12="NG"</formula>
    </cfRule>
    <cfRule type="expression" dxfId="15" priority="18">
      <formula>$R1048572="NG"</formula>
    </cfRule>
  </conditionalFormatting>
  <conditionalFormatting sqref="T25:T36">
    <cfRule type="expression" dxfId="14" priority="15">
      <formula>T25="NG"</formula>
    </cfRule>
  </conditionalFormatting>
  <conditionalFormatting sqref="L9">
    <cfRule type="expression" dxfId="13" priority="14">
      <formula>$L$9="NG"</formula>
    </cfRule>
  </conditionalFormatting>
  <conditionalFormatting sqref="R4:R5">
    <cfRule type="expression" dxfId="12" priority="13">
      <formula>$R$3="要修正！"</formula>
    </cfRule>
  </conditionalFormatting>
  <conditionalFormatting sqref="A41:H41">
    <cfRule type="expression" dxfId="11" priority="12">
      <formula>$Q$1="○"</formula>
    </cfRule>
  </conditionalFormatting>
  <conditionalFormatting sqref="A55:G55">
    <cfRule type="expression" dxfId="10" priority="11">
      <formula>$Q$1="○"</formula>
    </cfRule>
  </conditionalFormatting>
  <conditionalFormatting sqref="A83:J83">
    <cfRule type="expression" dxfId="9" priority="10">
      <formula>$Q$1="○"</formula>
    </cfRule>
  </conditionalFormatting>
  <conditionalFormatting sqref="J25:J26">
    <cfRule type="expression" dxfId="8" priority="8">
      <formula>$I25="追加"</formula>
    </cfRule>
    <cfRule type="expression" dxfId="7" priority="9">
      <formula>$I25="新規"</formula>
    </cfRule>
  </conditionalFormatting>
  <conditionalFormatting sqref="J27:K36">
    <cfRule type="expression" dxfId="6" priority="6">
      <formula>$I27="追加"</formula>
    </cfRule>
    <cfRule type="expression" dxfId="5" priority="7">
      <formula>$I27="新規"</formula>
    </cfRule>
  </conditionalFormatting>
  <conditionalFormatting sqref="A59:G59">
    <cfRule type="expression" dxfId="4" priority="5">
      <formula>"$Q$1=○"</formula>
    </cfRule>
  </conditionalFormatting>
  <conditionalFormatting sqref="K25">
    <cfRule type="expression" dxfId="3" priority="3">
      <formula>$I25="追加"</formula>
    </cfRule>
    <cfRule type="expression" dxfId="2" priority="4">
      <formula>$I25="新規"</formula>
    </cfRule>
  </conditionalFormatting>
  <conditionalFormatting sqref="K26">
    <cfRule type="expression" dxfId="1" priority="1">
      <formula>$I26="追加"</formula>
    </cfRule>
    <cfRule type="expression" dxfId="0" priority="2">
      <formula>$I26="新規"</formula>
    </cfRule>
  </conditionalFormatting>
  <dataValidations count="2">
    <dataValidation type="list" allowBlank="1" showInputMessage="1" showErrorMessage="1" sqref="E12:E19" xr:uid="{00000000-0002-0000-0C00-000000000000}">
      <formula1>$U$12:$U$15</formula1>
    </dataValidation>
    <dataValidation type="list" allowBlank="1" showInputMessage="1" showErrorMessage="1" sqref="Q1 O1" xr:uid="{00000000-0002-0000-0C00-000001000000}">
      <formula1>$S$1:$S$2</formula1>
    </dataValidation>
  </dataValidations>
  <pageMargins left="0.70866141732283472" right="0.70866141732283472" top="0.82677165354330717" bottom="0.74803149606299213" header="0.31496062992125984" footer="0.31496062992125984"/>
  <pageSetup paperSize="9" scale="52" fitToHeight="0" orientation="landscape" r:id="rId1"/>
  <headerFooter>
    <oddHeader>&amp;L様式第1号別添-1&amp;R事業参加者用（事業参加者→事業実施主体）</oddHeader>
  </headerFooter>
  <rowBreaks count="1" manualBreakCount="1">
    <brk id="42" max="13" man="1"/>
  </rowBreaks>
  <colBreaks count="1" manualBreakCount="1">
    <brk id="28" max="81"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C00-000002000000}">
          <x14:formula1>
            <xm:f>リスト!$H$2:$H$3</xm:f>
          </x14:formula1>
          <xm:sqref>A65:A67 A78:A87</xm:sqref>
        </x14:dataValidation>
        <x14:dataValidation type="list" allowBlank="1" showInputMessage="1" showErrorMessage="1" xr:uid="{00000000-0002-0000-0C00-000003000000}">
          <x14:formula1>
            <xm:f>リスト!$K$2:$K$3</xm:f>
          </x14:formula1>
          <xm:sqref>A48:A56</xm:sqref>
        </x14:dataValidation>
        <x14:dataValidation type="list" allowBlank="1" showInputMessage="1" showErrorMessage="1" xr:uid="{00000000-0002-0000-0C00-000004000000}">
          <x14:formula1>
            <xm:f>リスト!$H$2:$H$4</xm:f>
          </x14:formula1>
          <xm:sqref>L25:M36 A72:A74</xm:sqref>
        </x14:dataValidation>
        <x14:dataValidation type="list" allowBlank="1" showInputMessage="1" showErrorMessage="1" xr:uid="{00000000-0002-0000-0C00-000005000000}">
          <x14:formula1>
            <xm:f>リスト!$G$2:$G$4</xm:f>
          </x14:formula1>
          <xm:sqref>I25:I36</xm:sqref>
        </x14:dataValidation>
        <x14:dataValidation type="list" allowBlank="1" showInputMessage="1" showErrorMessage="1" xr:uid="{00000000-0002-0000-0C00-000006000000}">
          <x14:formula1>
            <xm:f>リスト!$E$2:$E$22</xm:f>
          </x14:formula1>
          <xm:sqref>D25:D36</xm:sqref>
        </x14:dataValidation>
        <x14:dataValidation type="list" allowBlank="1" showInputMessage="1" showErrorMessage="1" xr:uid="{00000000-0002-0000-0C00-000007000000}">
          <x14:formula1>
            <xm:f>リスト!$D$2:$D$3</xm:f>
          </x14:formula1>
          <xm:sqref>C25:C36</xm:sqref>
        </x14:dataValidation>
        <x14:dataValidation type="list" allowBlank="1" showInputMessage="1" showErrorMessage="1" xr:uid="{00000000-0002-0000-0C00-000008000000}">
          <x14:formula1>
            <xm:f>リスト!$C$2:$C$4</xm:f>
          </x14:formula1>
          <xm:sqref>B25:B36</xm:sqref>
        </x14:dataValidation>
        <x14:dataValidation type="list" allowBlank="1" showInputMessage="1" showErrorMessage="1" xr:uid="{00000000-0002-0000-0C00-000009000000}">
          <x14:formula1>
            <xm:f>リスト!$J$2:$J$6</xm:f>
          </x14:formula1>
          <xm:sqref>K12:K19</xm:sqref>
        </x14:dataValidation>
        <x14:dataValidation type="list" allowBlank="1" showInputMessage="1" showErrorMessage="1" xr:uid="{00000000-0002-0000-0C00-00000A000000}">
          <x14:formula1>
            <xm:f>リスト!$I$2:$I$5</xm:f>
          </x14:formula1>
          <xm:sqref>J12:J19</xm:sqref>
        </x14:dataValidation>
        <x14:dataValidation type="list" allowBlank="1" showInputMessage="1" showErrorMessage="1" xr:uid="{00000000-0002-0000-0C00-00000B000000}">
          <x14:formula1>
            <xm:f>リスト!$B$2:$B$11</xm:f>
          </x14:formula1>
          <xm:sqref>I12:I19</xm:sqref>
        </x14:dataValidation>
        <x14:dataValidation type="list" allowBlank="1" showInputMessage="1" showErrorMessage="1" xr:uid="{00000000-0002-0000-0C00-00000C000000}">
          <x14:formula1>
            <xm:f>リスト!$A$3:$A$9</xm:f>
          </x14:formula1>
          <xm:sqref>G12:H19</xm:sqref>
        </x14:dataValidation>
        <x14:dataValidation type="list" allowBlank="1" showInputMessage="1" showErrorMessage="1" xr:uid="{00000000-0002-0000-0C00-00000D000000}">
          <x14:formula1>
            <xm:f>'C:\Users\113277\Box\【02_課所共有】09_04_生産振興課\R05年度\文書ファイル\03野菜担当\53_国庫事業等\53_08_省エネ型施設園芸産地育成緊急対策事業\53_08_090_令和5年度補正予算省エネ事業例規\04 実施要領\修正中\[（修正中2）実施要領　様式1別添1,2.xlsx]リスト'!#REF!</xm:f>
          </x14:formula1>
          <xm:sqref>A59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0"/>
  <sheetViews>
    <sheetView workbookViewId="0">
      <selection activeCell="E16" sqref="E16"/>
    </sheetView>
  </sheetViews>
  <sheetFormatPr defaultRowHeight="13.5" x14ac:dyDescent="0.15"/>
  <cols>
    <col min="1" max="1" width="16" style="21" bestFit="1" customWidth="1"/>
    <col min="2" max="2" width="19" style="21" bestFit="1" customWidth="1"/>
    <col min="3" max="3" width="10.5" style="21" bestFit="1" customWidth="1"/>
    <col min="4" max="4" width="11.25" style="21" bestFit="1" customWidth="1"/>
    <col min="5" max="5" width="16" style="21" bestFit="1" customWidth="1"/>
    <col min="6" max="6" width="15.25" style="21" bestFit="1" customWidth="1"/>
    <col min="7" max="7" width="10" style="21" bestFit="1" customWidth="1"/>
    <col min="8" max="8" width="6.25" style="21" bestFit="1" customWidth="1"/>
    <col min="9" max="10" width="20.75" style="21" bestFit="1" customWidth="1"/>
    <col min="11" max="16384" width="9" style="21"/>
  </cols>
  <sheetData>
    <row r="1" spans="1:11" x14ac:dyDescent="0.15">
      <c r="A1" s="21" t="s">
        <v>94</v>
      </c>
      <c r="B1" s="21" t="s">
        <v>68</v>
      </c>
      <c r="C1" s="21" t="s">
        <v>70</v>
      </c>
      <c r="D1" s="21" t="s">
        <v>103</v>
      </c>
      <c r="E1" s="21" t="s">
        <v>117</v>
      </c>
      <c r="F1" s="24" t="s">
        <v>118</v>
      </c>
      <c r="G1" s="21" t="s">
        <v>71</v>
      </c>
      <c r="H1" s="21" t="s">
        <v>134</v>
      </c>
      <c r="I1" s="21" t="s">
        <v>49</v>
      </c>
      <c r="J1" s="21" t="s">
        <v>49</v>
      </c>
      <c r="K1" s="21" t="s">
        <v>93</v>
      </c>
    </row>
    <row r="2" spans="1:11" x14ac:dyDescent="0.15">
      <c r="A2" s="21" t="s">
        <v>86</v>
      </c>
      <c r="B2" s="19" t="s">
        <v>66</v>
      </c>
      <c r="C2" s="24" t="s">
        <v>100</v>
      </c>
      <c r="D2" s="24" t="s">
        <v>101</v>
      </c>
      <c r="E2" s="21" t="s">
        <v>97</v>
      </c>
      <c r="G2" s="21" t="s">
        <v>24</v>
      </c>
      <c r="H2" s="23" t="s">
        <v>90</v>
      </c>
      <c r="I2" s="21" t="s">
        <v>86</v>
      </c>
      <c r="J2" s="21" t="s">
        <v>86</v>
      </c>
      <c r="K2" s="23" t="s">
        <v>90</v>
      </c>
    </row>
    <row r="3" spans="1:11" x14ac:dyDescent="0.15">
      <c r="A3" s="21" t="s">
        <v>95</v>
      </c>
      <c r="B3" s="19" t="s">
        <v>79</v>
      </c>
      <c r="C3" s="21" t="s">
        <v>27</v>
      </c>
      <c r="D3" s="21" t="s">
        <v>102</v>
      </c>
      <c r="E3" s="21" t="s">
        <v>115</v>
      </c>
      <c r="G3" s="21" t="s">
        <v>91</v>
      </c>
      <c r="H3" s="23" t="s">
        <v>6</v>
      </c>
      <c r="I3" s="21" t="s">
        <v>84</v>
      </c>
      <c r="J3" s="21" t="s">
        <v>81</v>
      </c>
      <c r="K3" s="23" t="s">
        <v>6</v>
      </c>
    </row>
    <row r="4" spans="1:11" x14ac:dyDescent="0.15">
      <c r="A4" s="21" t="s">
        <v>96</v>
      </c>
      <c r="B4" s="19" t="s">
        <v>76</v>
      </c>
      <c r="C4" s="21" t="s">
        <v>28</v>
      </c>
      <c r="E4" s="21" t="s">
        <v>150</v>
      </c>
      <c r="G4" s="21" t="s">
        <v>26</v>
      </c>
      <c r="I4" s="21" t="s">
        <v>85</v>
      </c>
      <c r="J4" s="21" t="s">
        <v>82</v>
      </c>
    </row>
    <row r="5" spans="1:11" x14ac:dyDescent="0.15">
      <c r="A5" s="21" t="s">
        <v>98</v>
      </c>
      <c r="B5" s="19" t="s">
        <v>72</v>
      </c>
      <c r="E5" s="21" t="s">
        <v>151</v>
      </c>
      <c r="I5" s="21" t="s">
        <v>87</v>
      </c>
      <c r="J5" s="21" t="s">
        <v>83</v>
      </c>
    </row>
    <row r="6" spans="1:11" x14ac:dyDescent="0.15">
      <c r="A6" s="21" t="s">
        <v>114</v>
      </c>
      <c r="B6" s="19" t="s">
        <v>73</v>
      </c>
      <c r="E6" s="21" t="s">
        <v>121</v>
      </c>
      <c r="J6" s="21" t="s">
        <v>87</v>
      </c>
    </row>
    <row r="7" spans="1:11" x14ac:dyDescent="0.15">
      <c r="A7" s="21" t="s">
        <v>115</v>
      </c>
      <c r="B7" s="21" t="s">
        <v>77</v>
      </c>
      <c r="E7" s="21" t="s">
        <v>119</v>
      </c>
    </row>
    <row r="8" spans="1:11" x14ac:dyDescent="0.15">
      <c r="A8" s="21" t="s">
        <v>87</v>
      </c>
      <c r="B8" s="21" t="s">
        <v>74</v>
      </c>
      <c r="E8" s="21" t="s">
        <v>120</v>
      </c>
    </row>
    <row r="9" spans="1:11" x14ac:dyDescent="0.15">
      <c r="B9" s="21" t="s">
        <v>75</v>
      </c>
      <c r="E9" s="21" t="s">
        <v>113</v>
      </c>
    </row>
    <row r="10" spans="1:11" x14ac:dyDescent="0.15">
      <c r="B10" s="21" t="s">
        <v>78</v>
      </c>
      <c r="E10" s="21" t="s">
        <v>167</v>
      </c>
    </row>
    <row r="11" spans="1:11" x14ac:dyDescent="0.15">
      <c r="B11" s="21" t="s">
        <v>87</v>
      </c>
      <c r="E11" s="21" t="s">
        <v>168</v>
      </c>
    </row>
    <row r="12" spans="1:11" x14ac:dyDescent="0.15">
      <c r="E12" s="21" t="s">
        <v>173</v>
      </c>
    </row>
    <row r="14" spans="1:11" x14ac:dyDescent="0.15">
      <c r="E14" s="104" t="s">
        <v>116</v>
      </c>
    </row>
    <row r="15" spans="1:11" x14ac:dyDescent="0.15">
      <c r="E15" s="104" t="s">
        <v>146</v>
      </c>
    </row>
    <row r="16" spans="1:11" x14ac:dyDescent="0.15">
      <c r="E16" s="104" t="s">
        <v>147</v>
      </c>
    </row>
    <row r="17" spans="5:5" x14ac:dyDescent="0.15">
      <c r="E17" s="104"/>
    </row>
    <row r="18" spans="5:5" x14ac:dyDescent="0.15">
      <c r="E18" s="104" t="s">
        <v>171</v>
      </c>
    </row>
    <row r="19" spans="5:5" x14ac:dyDescent="0.15">
      <c r="E19" s="104"/>
    </row>
    <row r="20" spans="5:5" x14ac:dyDescent="0.15">
      <c r="E20" s="104" t="s">
        <v>149</v>
      </c>
    </row>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04"/>
  <sheetViews>
    <sheetView view="pageBreakPreview" zoomScaleNormal="100" zoomScaleSheetLayoutView="100" workbookViewId="0">
      <selection activeCell="C95" sqref="C95"/>
    </sheetView>
  </sheetViews>
  <sheetFormatPr defaultRowHeight="13.5" x14ac:dyDescent="0.15"/>
  <cols>
    <col min="1" max="1" width="5.375" bestFit="1" customWidth="1"/>
    <col min="2" max="2" width="9.875" bestFit="1" customWidth="1"/>
    <col min="3" max="10" width="12.625" customWidth="1"/>
    <col min="11" max="11" width="5.25" bestFit="1" customWidth="1"/>
    <col min="12" max="12" width="10.625" customWidth="1"/>
    <col min="13" max="13" width="7.875" bestFit="1" customWidth="1"/>
    <col min="14" max="14" width="10.625" customWidth="1"/>
    <col min="15" max="15" width="6.125" bestFit="1" customWidth="1"/>
    <col min="16" max="16" width="10.625" customWidth="1"/>
    <col min="17" max="17" width="6.125" bestFit="1" customWidth="1"/>
    <col min="18" max="18" width="10.625" customWidth="1"/>
    <col min="19" max="19" width="6.125" bestFit="1" customWidth="1"/>
    <col min="20" max="20" width="10.625" customWidth="1"/>
    <col min="21" max="21" width="8" customWidth="1"/>
    <col min="22" max="22" width="10.625" style="4" customWidth="1"/>
    <col min="23" max="23" width="5.25" style="4" bestFit="1" customWidth="1"/>
    <col min="24" max="24" width="10.625" customWidth="1"/>
    <col min="25" max="25" width="5.25" bestFit="1" customWidth="1"/>
    <col min="26" max="26" width="10.625" style="11" customWidth="1"/>
    <col min="27" max="27" width="5.25" style="11" bestFit="1" customWidth="1"/>
    <col min="28" max="28" width="10.625" customWidth="1"/>
    <col min="29" max="29" width="5.25" bestFit="1" customWidth="1"/>
    <col min="30" max="30" width="10.625" customWidth="1"/>
    <col min="31" max="31" width="5.25" bestFit="1" customWidth="1"/>
    <col min="32" max="37" width="10.625" customWidth="1"/>
    <col min="38" max="39" width="7.625" customWidth="1"/>
    <col min="42" max="42" width="9.75" bestFit="1" customWidth="1"/>
  </cols>
  <sheetData>
    <row r="1" spans="1:42" ht="14.25" thickBot="1" x14ac:dyDescent="0.2">
      <c r="A1" t="s">
        <v>131</v>
      </c>
    </row>
    <row r="2" spans="1:42" s="6" customFormat="1" x14ac:dyDescent="0.15">
      <c r="A2" s="234" t="s">
        <v>62</v>
      </c>
      <c r="B2" s="236" t="s">
        <v>59</v>
      </c>
      <c r="C2" s="232" t="s">
        <v>135</v>
      </c>
      <c r="D2" s="60" t="s">
        <v>182</v>
      </c>
      <c r="E2" s="232" t="s">
        <v>133</v>
      </c>
      <c r="F2" s="60" t="s">
        <v>182</v>
      </c>
      <c r="G2" s="232" t="s">
        <v>27</v>
      </c>
      <c r="H2" s="60" t="s">
        <v>182</v>
      </c>
      <c r="I2" s="232" t="s">
        <v>28</v>
      </c>
      <c r="J2" s="60" t="s">
        <v>182</v>
      </c>
      <c r="K2" s="229" t="s">
        <v>23</v>
      </c>
      <c r="L2" s="230"/>
      <c r="M2" s="231" t="s">
        <v>177</v>
      </c>
      <c r="N2" s="230"/>
      <c r="O2" s="231" t="s">
        <v>174</v>
      </c>
      <c r="P2" s="230"/>
      <c r="Q2" s="231" t="s">
        <v>175</v>
      </c>
      <c r="R2" s="230"/>
      <c r="S2" s="231" t="s">
        <v>121</v>
      </c>
      <c r="T2" s="230"/>
      <c r="U2" s="231" t="s">
        <v>119</v>
      </c>
      <c r="V2" s="230"/>
      <c r="W2" s="231" t="s">
        <v>120</v>
      </c>
      <c r="X2" s="230"/>
      <c r="Y2" s="231" t="s">
        <v>113</v>
      </c>
      <c r="Z2" s="230"/>
      <c r="AA2" s="231" t="s">
        <v>176</v>
      </c>
      <c r="AB2" s="230"/>
      <c r="AC2" s="231" t="s">
        <v>168</v>
      </c>
      <c r="AD2" s="230"/>
      <c r="AE2" s="231" t="s">
        <v>173</v>
      </c>
      <c r="AF2" s="230"/>
      <c r="AG2" s="74" t="s">
        <v>116</v>
      </c>
      <c r="AH2" s="75" t="s">
        <v>146</v>
      </c>
      <c r="AI2" s="75" t="s">
        <v>147</v>
      </c>
      <c r="AJ2" s="79" t="s">
        <v>28</v>
      </c>
      <c r="AK2" s="42" t="s">
        <v>30</v>
      </c>
    </row>
    <row r="3" spans="1:42" s="6" customFormat="1" ht="14.25" thickBot="1" x14ac:dyDescent="0.2">
      <c r="A3" s="235"/>
      <c r="B3" s="237"/>
      <c r="C3" s="238"/>
      <c r="D3" s="61"/>
      <c r="E3" s="238"/>
      <c r="F3" s="61"/>
      <c r="G3" s="233"/>
      <c r="H3" s="62"/>
      <c r="I3" s="233"/>
      <c r="J3" s="61"/>
      <c r="K3" s="69" t="s">
        <v>33</v>
      </c>
      <c r="L3" s="70" t="s">
        <v>29</v>
      </c>
      <c r="M3" s="69" t="s">
        <v>33</v>
      </c>
      <c r="N3" s="70" t="s">
        <v>29</v>
      </c>
      <c r="O3" s="69" t="s">
        <v>33</v>
      </c>
      <c r="P3" s="70" t="s">
        <v>29</v>
      </c>
      <c r="Q3" s="69" t="s">
        <v>33</v>
      </c>
      <c r="R3" s="70" t="s">
        <v>29</v>
      </c>
      <c r="S3" s="69" t="s">
        <v>33</v>
      </c>
      <c r="T3" s="70" t="s">
        <v>29</v>
      </c>
      <c r="U3" s="69" t="s">
        <v>33</v>
      </c>
      <c r="V3" s="70" t="s">
        <v>29</v>
      </c>
      <c r="W3" s="69" t="s">
        <v>33</v>
      </c>
      <c r="X3" s="70" t="s">
        <v>29</v>
      </c>
      <c r="Y3" s="69" t="s">
        <v>33</v>
      </c>
      <c r="Z3" s="70" t="s">
        <v>29</v>
      </c>
      <c r="AA3" s="69" t="s">
        <v>33</v>
      </c>
      <c r="AB3" s="70" t="s">
        <v>29</v>
      </c>
      <c r="AC3" s="69" t="s">
        <v>33</v>
      </c>
      <c r="AD3" s="70" t="s">
        <v>29</v>
      </c>
      <c r="AE3" s="69" t="s">
        <v>33</v>
      </c>
      <c r="AF3" s="70" t="s">
        <v>29</v>
      </c>
      <c r="AG3" s="76" t="s">
        <v>29</v>
      </c>
      <c r="AH3" s="76" t="s">
        <v>29</v>
      </c>
      <c r="AI3" s="76" t="s">
        <v>29</v>
      </c>
      <c r="AJ3" s="80" t="s">
        <v>29</v>
      </c>
      <c r="AK3" s="9" t="s">
        <v>29</v>
      </c>
      <c r="AL3" s="6" t="s">
        <v>181</v>
      </c>
      <c r="AM3" s="6" t="s">
        <v>183</v>
      </c>
      <c r="AN3" s="6" t="s">
        <v>178</v>
      </c>
      <c r="AO3" s="6" t="s">
        <v>179</v>
      </c>
      <c r="AP3" s="6" t="s">
        <v>180</v>
      </c>
    </row>
    <row r="4" spans="1:42" s="8" customFormat="1" ht="15" thickTop="1" thickBot="1" x14ac:dyDescent="0.2">
      <c r="A4" s="108"/>
      <c r="B4" s="10"/>
      <c r="C4" s="63">
        <f t="shared" ref="C4:AK4" ca="1" si="0">SUM(C5:C999)</f>
        <v>0</v>
      </c>
      <c r="D4" s="64">
        <f t="shared" ca="1" si="0"/>
        <v>0</v>
      </c>
      <c r="E4" s="65">
        <f t="shared" ca="1" si="0"/>
        <v>0</v>
      </c>
      <c r="F4" s="66">
        <f t="shared" ca="1" si="0"/>
        <v>0</v>
      </c>
      <c r="G4" s="65">
        <f t="shared" ca="1" si="0"/>
        <v>0</v>
      </c>
      <c r="H4" s="66">
        <f t="shared" ca="1" si="0"/>
        <v>0</v>
      </c>
      <c r="I4" s="65">
        <f t="shared" ca="1" si="0"/>
        <v>0</v>
      </c>
      <c r="J4" s="66">
        <f t="shared" ca="1" si="0"/>
        <v>0</v>
      </c>
      <c r="K4" s="71">
        <f t="shared" ca="1" si="0"/>
        <v>0</v>
      </c>
      <c r="L4" s="71">
        <f t="shared" ca="1" si="0"/>
        <v>0</v>
      </c>
      <c r="M4" s="71">
        <f t="shared" ca="1" si="0"/>
        <v>0</v>
      </c>
      <c r="N4" s="71">
        <f t="shared" ca="1" si="0"/>
        <v>0</v>
      </c>
      <c r="O4" s="71">
        <f t="shared" ca="1" si="0"/>
        <v>0</v>
      </c>
      <c r="P4" s="71">
        <f t="shared" ca="1" si="0"/>
        <v>0</v>
      </c>
      <c r="Q4" s="71">
        <f t="shared" ca="1" si="0"/>
        <v>0</v>
      </c>
      <c r="R4" s="71">
        <f t="shared" ca="1" si="0"/>
        <v>0</v>
      </c>
      <c r="S4" s="71">
        <f t="shared" ca="1" si="0"/>
        <v>0</v>
      </c>
      <c r="T4" s="71">
        <f t="shared" ca="1" si="0"/>
        <v>0</v>
      </c>
      <c r="U4" s="71">
        <f t="shared" ca="1" si="0"/>
        <v>0</v>
      </c>
      <c r="V4" s="71">
        <f t="shared" ca="1" si="0"/>
        <v>0</v>
      </c>
      <c r="W4" s="71">
        <f t="shared" ca="1" si="0"/>
        <v>0</v>
      </c>
      <c r="X4" s="71">
        <f t="shared" ca="1" si="0"/>
        <v>0</v>
      </c>
      <c r="Y4" s="71">
        <f t="shared" ca="1" si="0"/>
        <v>0</v>
      </c>
      <c r="Z4" s="71">
        <f t="shared" ca="1" si="0"/>
        <v>0</v>
      </c>
      <c r="AA4" s="71">
        <f t="shared" ca="1" si="0"/>
        <v>0</v>
      </c>
      <c r="AB4" s="71">
        <f t="shared" ca="1" si="0"/>
        <v>0</v>
      </c>
      <c r="AC4" s="71">
        <f t="shared" ca="1" si="0"/>
        <v>0</v>
      </c>
      <c r="AD4" s="71">
        <f t="shared" ca="1" si="0"/>
        <v>0</v>
      </c>
      <c r="AE4" s="71">
        <f t="shared" ca="1" si="0"/>
        <v>0</v>
      </c>
      <c r="AF4" s="72">
        <f t="shared" ca="1" si="0"/>
        <v>0</v>
      </c>
      <c r="AG4" s="77">
        <f t="shared" ca="1" si="0"/>
        <v>0</v>
      </c>
      <c r="AH4" s="77">
        <f t="shared" ca="1" si="0"/>
        <v>0</v>
      </c>
      <c r="AI4" s="77">
        <f t="shared" ca="1" si="0"/>
        <v>0</v>
      </c>
      <c r="AJ4" s="81">
        <f t="shared" ca="1" si="0"/>
        <v>0</v>
      </c>
      <c r="AK4" s="41">
        <f t="shared" ca="1" si="0"/>
        <v>0</v>
      </c>
      <c r="AL4" s="1" t="str">
        <f ca="1">IF(C4=(E4+G4+I4),"OK","NG")</f>
        <v>OK</v>
      </c>
      <c r="AM4" s="1" t="str">
        <f ca="1">IF(D4=(F4+H4+J4),"OK","NG")</f>
        <v>OK</v>
      </c>
      <c r="AN4" s="1" t="str">
        <f ca="1">IF(E4=(L4+N4+P4+R4+T4+V4+X4+Z4+AB4+AD4+AF4),"OK","NG")</f>
        <v>OK</v>
      </c>
      <c r="AO4" s="1" t="str">
        <f ca="1">IF(G4=(AG4+AH4+AI4),"OK","NG")</f>
        <v>OK</v>
      </c>
      <c r="AP4" s="1" t="str">
        <f ca="1">IF(I4=AJ4,"OK","NG")</f>
        <v>OK</v>
      </c>
    </row>
    <row r="5" spans="1:42" s="1" customFormat="1" ht="14.25" thickTop="1" x14ac:dyDescent="0.15">
      <c r="A5" s="3">
        <v>1</v>
      </c>
      <c r="B5" s="7">
        <f ca="1">IFERROR(INDIRECT($A5&amp;"!$B$3",TRUE),"")</f>
        <v>0</v>
      </c>
      <c r="C5" s="67">
        <f ca="1">IFERROR(INDIRECT($A5&amp;"!B$42",TRUE),"")</f>
        <v>0</v>
      </c>
      <c r="D5" s="68">
        <f ca="1">IFERROR(INDIRECT($A5&amp;"!c$42",TRUE),"")</f>
        <v>0</v>
      </c>
      <c r="E5" s="67">
        <f ca="1">IFERROR(INDIRECT($A5&amp;"!$B$39",TRUE),"")</f>
        <v>0</v>
      </c>
      <c r="F5" s="68">
        <f ca="1">IFERROR(INDIRECT($A5&amp;"!$c$39",TRUE),"")</f>
        <v>0</v>
      </c>
      <c r="G5" s="67">
        <f ca="1">IFERROR(INDIRECT($A5&amp;"!$B$40",TRUE),"")</f>
        <v>0</v>
      </c>
      <c r="H5" s="68">
        <f ca="1">IFERROR(INDIRECT($A5&amp;"!$c$40",TRUE),"")</f>
        <v>0</v>
      </c>
      <c r="I5" s="67">
        <f ca="1">IFERROR(INDIRECT($A5&amp;"!$B$41",TRUE),"")</f>
        <v>0</v>
      </c>
      <c r="J5" s="68">
        <f ca="1">IFERROR(INDIRECT($A5&amp;"!$c$41",TRUE),"")</f>
        <v>0</v>
      </c>
      <c r="K5" s="73">
        <f ca="1">IFERROR(SUMIF(INDIRECT($A5&amp;"!d$25:d$36"),K$2,INDIRECT($A5&amp;"!g$25:g$36")),"")</f>
        <v>0</v>
      </c>
      <c r="L5" s="73">
        <f ca="1">IFERROR(SUMIF(INDIRECT($A5&amp;"!d$25:d$36"),K$2,INDIRECT($A5&amp;"!h$25:h$36")),"")</f>
        <v>0</v>
      </c>
      <c r="M5" s="73">
        <f ca="1">IFERROR(SUMIF(INDIRECT($A5&amp;"!d$25:d$36"),M$2,INDIRECT($A5&amp;"!g$25:g$36")),"")</f>
        <v>0</v>
      </c>
      <c r="N5" s="73">
        <f ca="1">IFERROR(SUMIF(INDIRECT($A5&amp;"!d$25:d$36"),M$2,INDIRECT($A5&amp;"!h$25:h$36")),"")</f>
        <v>0</v>
      </c>
      <c r="O5" s="73">
        <f ca="1">IFERROR(SUMIF(INDIRECT($A5&amp;"!d$25:d$36"),O$2,INDIRECT($A5&amp;"!g$25:g$36")),"")</f>
        <v>0</v>
      </c>
      <c r="P5" s="73">
        <f ca="1">IFERROR(SUMIF(INDIRECT($A5&amp;"!d$25:d$36"),O$2,INDIRECT($A5&amp;"!h$25:h$36")),"")</f>
        <v>0</v>
      </c>
      <c r="Q5" s="73">
        <f ca="1">IFERROR(SUMIF(INDIRECT($A5&amp;"!d$25:d$36"),Q$2,INDIRECT($A5&amp;"!g$25:g$36")),"")</f>
        <v>0</v>
      </c>
      <c r="R5" s="73">
        <f ca="1">IFERROR(SUMIF(INDIRECT($A5&amp;"!d$25:d$36"),Q$2,INDIRECT($A5&amp;"!h$25:h$36")),"")</f>
        <v>0</v>
      </c>
      <c r="S5" s="73">
        <f ca="1">IFERROR(SUMIF(INDIRECT($A5&amp;"!d$25:d$36"),S$2,INDIRECT($A5&amp;"!g$25:g$36")),"")</f>
        <v>0</v>
      </c>
      <c r="T5" s="73">
        <f ca="1">IFERROR(SUMIF(INDIRECT($A5&amp;"!d$25:d$36"),S$2,INDIRECT($A5&amp;"!h$25:h$36")),"")</f>
        <v>0</v>
      </c>
      <c r="U5" s="73">
        <f ca="1">IFERROR(SUMIF(INDIRECT($A5&amp;"!d$25:d$36"),U$2,INDIRECT($A5&amp;"!g$25:g$36")),"")</f>
        <v>0</v>
      </c>
      <c r="V5" s="73">
        <f ca="1">IFERROR(SUMIF(INDIRECT($A5&amp;"!d$25:d$36"),U$2,INDIRECT($A5&amp;"!h$25:h$36")),"")</f>
        <v>0</v>
      </c>
      <c r="W5" s="73">
        <f ca="1">IFERROR(SUMIF(INDIRECT($A5&amp;"!d$25:d$36"),W$2,INDIRECT($A5&amp;"!g$25:g$36")),"")</f>
        <v>0</v>
      </c>
      <c r="X5" s="73">
        <f ca="1">IFERROR(SUMIF(INDIRECT($A5&amp;"!d$25:d$36"),W$2,INDIRECT($A5&amp;"!h$25:h$36")),"")</f>
        <v>0</v>
      </c>
      <c r="Y5" s="73">
        <f ca="1">IFERROR(SUMIF(INDIRECT($A5&amp;"!d$25:d$36"),Y$2,INDIRECT($A5&amp;"!g$25:g$36")),"")</f>
        <v>0</v>
      </c>
      <c r="Z5" s="73">
        <f ca="1">IFERROR(SUMIF(INDIRECT($A5&amp;"!d$25:d$36"),Y$2,INDIRECT($A5&amp;"!h$25:h$36")),"")</f>
        <v>0</v>
      </c>
      <c r="AA5" s="73">
        <f ca="1">IFERROR(SUMIF(INDIRECT($A5&amp;"!d$25:d$36"),AA$2,INDIRECT($A5&amp;"!g$25:g$36")),"")</f>
        <v>0</v>
      </c>
      <c r="AB5" s="73">
        <f ca="1">IFERROR(SUMIF(INDIRECT($A5&amp;"!d$25:d$36"),AA$2,INDIRECT($A5&amp;"!h$25:h$36")),"")</f>
        <v>0</v>
      </c>
      <c r="AC5" s="73">
        <f ca="1">IFERROR(SUMIF(INDIRECT($A5&amp;"!d$25:d$36"),AC$2,INDIRECT($A5&amp;"!g$25:g$36")),"")</f>
        <v>0</v>
      </c>
      <c r="AD5" s="73">
        <f ca="1">IFERROR(SUMIF(INDIRECT($A5&amp;"!d$25:d$36"),AC$2,INDIRECT($A5&amp;"!h$25:h$36")),"")</f>
        <v>0</v>
      </c>
      <c r="AE5" s="73">
        <f ca="1">IFERROR(SUMIF(INDIRECT($A5&amp;"!d$25:d$36"),AE$2,INDIRECT($A5&amp;"!g$25:g$36")),"")</f>
        <v>0</v>
      </c>
      <c r="AF5" s="73">
        <f ca="1">IFERROR(SUMIF(INDIRECT($A5&amp;"!d$25:d$36"),AE$2,INDIRECT($A5&amp;"!h$25:h$36")),"")</f>
        <v>0</v>
      </c>
      <c r="AG5" s="78">
        <f ca="1">IFERROR(SUMIF(INDIRECT($A5&amp;"!d$25:d$36"),AG$2,INDIRECT($A5&amp;"!h$25:h$36")),"")</f>
        <v>0</v>
      </c>
      <c r="AH5" s="78">
        <f ca="1">IFERROR(SUMIF(INDIRECT($A5&amp;"!d$25:d$36"),AH$2,INDIRECT($A5&amp;"!h$25:h$36")),"")</f>
        <v>0</v>
      </c>
      <c r="AI5" s="78">
        <f ca="1">IFERROR(SUMIF(INDIRECT($A5&amp;"!d$25:d$36"),AI$2,INDIRECT($A5&amp;"!h$25:h$36")),"")</f>
        <v>0</v>
      </c>
      <c r="AJ5" s="82">
        <f ca="1">IFERROR(SUMIF(INDIRECT($A5&amp;"!d$25:d$36"),AJ$2,INDIRECT($A5&amp;"!h$25:h$36")),"")</f>
        <v>0</v>
      </c>
      <c r="AK5" s="3">
        <f ca="1">IFERROR(SUMIF(INDIRECT($A5&amp;"!d$25:d$36"),AK$2,INDIRECT($A5&amp;"!h$25:h$36")),"")</f>
        <v>0</v>
      </c>
      <c r="AL5" s="1" t="str">
        <f ca="1">IF(C5=(E5+G5+I5),"OK","NG")</f>
        <v>OK</v>
      </c>
      <c r="AM5" s="1" t="str">
        <f ca="1">IF(D5=(F5+H5+J5),"OK","NG")</f>
        <v>OK</v>
      </c>
      <c r="AN5" s="1" t="str">
        <f ca="1">IF(E5=(L5+N5+P5+R5+T5+V5+X5+Z5+AB5+AD5+AF5),"OK","NG")</f>
        <v>OK</v>
      </c>
      <c r="AO5" s="1" t="str">
        <f ca="1">IF(G5=(AG5+AH5+AI5),"OK","NG")</f>
        <v>OK</v>
      </c>
      <c r="AP5" s="1" t="str">
        <f ca="1">IF(I5=AJ5,"OK","NG")</f>
        <v>OK</v>
      </c>
    </row>
    <row r="6" spans="1:42" s="1" customFormat="1" x14ac:dyDescent="0.15">
      <c r="A6" s="3">
        <v>2</v>
      </c>
      <c r="B6" s="7">
        <f ca="1">IFERROR(INDIRECT($A6&amp;"!$B$3",TRUE),"")</f>
        <v>0</v>
      </c>
      <c r="C6" s="67">
        <f t="shared" ref="C6:C69" ca="1" si="1">IFERROR(INDIRECT($A6&amp;"!B$42",TRUE),"")</f>
        <v>0</v>
      </c>
      <c r="D6" s="68">
        <f t="shared" ref="D6:D69" ca="1" si="2">IFERROR(INDIRECT($A6&amp;"!c$42",TRUE),"")</f>
        <v>0</v>
      </c>
      <c r="E6" s="67">
        <f t="shared" ref="E6:E69" ca="1" si="3">IFERROR(INDIRECT($A6&amp;"!$B$39",TRUE),"")</f>
        <v>0</v>
      </c>
      <c r="F6" s="68">
        <f t="shared" ref="F6:F69" ca="1" si="4">IFERROR(INDIRECT($A6&amp;"!$c$39",TRUE),"")</f>
        <v>0</v>
      </c>
      <c r="G6" s="67">
        <f t="shared" ref="G6:G69" ca="1" si="5">IFERROR(INDIRECT($A6&amp;"!$B$40",TRUE),"")</f>
        <v>0</v>
      </c>
      <c r="H6" s="68">
        <f t="shared" ref="H6:H69" ca="1" si="6">IFERROR(INDIRECT($A6&amp;"!$c$40",TRUE),"")</f>
        <v>0</v>
      </c>
      <c r="I6" s="67">
        <f t="shared" ref="I6:I69" ca="1" si="7">IFERROR(INDIRECT($A6&amp;"!$B$41",TRUE),"")</f>
        <v>0</v>
      </c>
      <c r="J6" s="68">
        <f t="shared" ref="J6:J69" ca="1" si="8">IFERROR(INDIRECT($A6&amp;"!$c$41",TRUE),"")</f>
        <v>0</v>
      </c>
      <c r="K6" s="73">
        <f t="shared" ref="K6:K69" ca="1" si="9">IFERROR(SUMIF(INDIRECT($A6&amp;"!d$25:d$36"),K$2,INDIRECT($A6&amp;"!g$25:g$36")),"")</f>
        <v>0</v>
      </c>
      <c r="L6" s="73">
        <f t="shared" ref="L6:L69" ca="1" si="10">IFERROR(SUMIF(INDIRECT($A6&amp;"!d$25:d$36"),K$2,INDIRECT($A6&amp;"!h$25:h$36")),"")</f>
        <v>0</v>
      </c>
      <c r="M6" s="73">
        <f t="shared" ref="M6:M69" ca="1" si="11">IFERROR(SUMIF(INDIRECT($A6&amp;"!d$25:d$36"),M$2,INDIRECT($A6&amp;"!g$25:g$36")),"")</f>
        <v>0</v>
      </c>
      <c r="N6" s="73">
        <f t="shared" ref="N6:N69" ca="1" si="12">IFERROR(SUMIF(INDIRECT($A6&amp;"!d$25:d$36"),M$2,INDIRECT($A6&amp;"!h$25:h$36")),"")</f>
        <v>0</v>
      </c>
      <c r="O6" s="73">
        <f t="shared" ref="O6:O69" ca="1" si="13">IFERROR(SUMIF(INDIRECT($A6&amp;"!d$25:d$36"),O$2,INDIRECT($A6&amp;"!g$25:g$36")),"")</f>
        <v>0</v>
      </c>
      <c r="P6" s="73">
        <f t="shared" ref="P6:P69" ca="1" si="14">IFERROR(SUMIF(INDIRECT($A6&amp;"!d$25:d$36"),O$2,INDIRECT($A6&amp;"!h$25:h$36")),"")</f>
        <v>0</v>
      </c>
      <c r="Q6" s="73">
        <f t="shared" ref="Q6:Q69" ca="1" si="15">IFERROR(SUMIF(INDIRECT($A6&amp;"!d$25:d$36"),Q$2,INDIRECT($A6&amp;"!g$25:g$36")),"")</f>
        <v>0</v>
      </c>
      <c r="R6" s="73">
        <f t="shared" ref="R6:R69" ca="1" si="16">IFERROR(SUMIF(INDIRECT($A6&amp;"!d$25:d$36"),Q$2,INDIRECT($A6&amp;"!h$25:h$36")),"")</f>
        <v>0</v>
      </c>
      <c r="S6" s="73">
        <f t="shared" ref="S6:S69" ca="1" si="17">IFERROR(SUMIF(INDIRECT($A6&amp;"!d$25:d$36"),S$2,INDIRECT($A6&amp;"!g$25:g$36")),"")</f>
        <v>0</v>
      </c>
      <c r="T6" s="73">
        <f t="shared" ref="T6:T69" ca="1" si="18">IFERROR(SUMIF(INDIRECT($A6&amp;"!d$25:d$36"),S$2,INDIRECT($A6&amp;"!h$25:h$36")),"")</f>
        <v>0</v>
      </c>
      <c r="U6" s="73">
        <f t="shared" ref="U6:U69" ca="1" si="19">IFERROR(SUMIF(INDIRECT($A6&amp;"!d$25:d$36"),U$2,INDIRECT($A6&amp;"!g$25:g$36")),"")</f>
        <v>0</v>
      </c>
      <c r="V6" s="73">
        <f t="shared" ref="V6:V69" ca="1" si="20">IFERROR(SUMIF(INDIRECT($A6&amp;"!d$25:d$36"),U$2,INDIRECT($A6&amp;"!h$25:h$36")),"")</f>
        <v>0</v>
      </c>
      <c r="W6" s="73">
        <f t="shared" ref="W6:W69" ca="1" si="21">IFERROR(SUMIF(INDIRECT($A6&amp;"!d$25:d$36"),W$2,INDIRECT($A6&amp;"!g$25:g$36")),"")</f>
        <v>0</v>
      </c>
      <c r="X6" s="73">
        <f t="shared" ref="X6:X69" ca="1" si="22">IFERROR(SUMIF(INDIRECT($A6&amp;"!d$25:d$36"),W$2,INDIRECT($A6&amp;"!h$25:h$36")),"")</f>
        <v>0</v>
      </c>
      <c r="Y6" s="73">
        <f t="shared" ref="Y6:Y69" ca="1" si="23">IFERROR(SUMIF(INDIRECT($A6&amp;"!d$25:d$36"),Y$2,INDIRECT($A6&amp;"!g$25:g$36")),"")</f>
        <v>0</v>
      </c>
      <c r="Z6" s="73">
        <f t="shared" ref="Z6:Z69" ca="1" si="24">IFERROR(SUMIF(INDIRECT($A6&amp;"!d$25:d$36"),Y$2,INDIRECT($A6&amp;"!h$25:h$36")),"")</f>
        <v>0</v>
      </c>
      <c r="AA6" s="73">
        <f t="shared" ref="AA6:AA69" ca="1" si="25">IFERROR(SUMIF(INDIRECT($A6&amp;"!d$25:d$36"),AA$2,INDIRECT($A6&amp;"!g$25:g$36")),"")</f>
        <v>0</v>
      </c>
      <c r="AB6" s="73">
        <f t="shared" ref="AB6:AB69" ca="1" si="26">IFERROR(SUMIF(INDIRECT($A6&amp;"!d$25:d$36"),AA$2,INDIRECT($A6&amp;"!h$25:h$36")),"")</f>
        <v>0</v>
      </c>
      <c r="AC6" s="73">
        <f t="shared" ref="AC6:AC69" ca="1" si="27">IFERROR(SUMIF(INDIRECT($A6&amp;"!d$25:d$36"),AC$2,INDIRECT($A6&amp;"!g$25:g$36")),"")</f>
        <v>0</v>
      </c>
      <c r="AD6" s="73">
        <f t="shared" ref="AD6:AD69" ca="1" si="28">IFERROR(SUMIF(INDIRECT($A6&amp;"!d$25:d$36"),AC$2,INDIRECT($A6&amp;"!h$25:h$36")),"")</f>
        <v>0</v>
      </c>
      <c r="AE6" s="73">
        <f t="shared" ref="AE6:AE69" ca="1" si="29">IFERROR(SUMIF(INDIRECT($A6&amp;"!d$25:d$36"),AE$2,INDIRECT($A6&amp;"!g$25:g$36")),"")</f>
        <v>0</v>
      </c>
      <c r="AF6" s="73">
        <f t="shared" ref="AF6:AF69" ca="1" si="30">IFERROR(SUMIF(INDIRECT($A6&amp;"!d$25:d$36"),AE$2,INDIRECT($A6&amp;"!h$25:h$36")),"")</f>
        <v>0</v>
      </c>
      <c r="AG6" s="78">
        <f t="shared" ref="AG6:AK37" ca="1" si="31">IFERROR(SUMIF(INDIRECT($A6&amp;"!d$25:d$36"),AG$2,INDIRECT($A6&amp;"!h$25:h$36")),"")</f>
        <v>0</v>
      </c>
      <c r="AH6" s="78">
        <f t="shared" ca="1" si="31"/>
        <v>0</v>
      </c>
      <c r="AI6" s="78">
        <f t="shared" ca="1" si="31"/>
        <v>0</v>
      </c>
      <c r="AJ6" s="82">
        <f t="shared" ca="1" si="31"/>
        <v>0</v>
      </c>
      <c r="AK6" s="3">
        <f t="shared" ca="1" si="31"/>
        <v>0</v>
      </c>
      <c r="AL6" s="1" t="str">
        <f t="shared" ref="AL6:AL9" ca="1" si="32">IF(C6=(E6+G6+I6),"OK","NG")</f>
        <v>OK</v>
      </c>
      <c r="AM6" s="1" t="str">
        <f t="shared" ref="AM6:AM9" ca="1" si="33">IF(D6=(F6+H6+J6),"OK","NG")</f>
        <v>OK</v>
      </c>
      <c r="AN6" s="1" t="str">
        <f t="shared" ref="AN6:AN9" ca="1" si="34">IF(E6=(L6+N6+P6+R6+T6+V6+X6+Z6+AB6+AD6+AF6),"OK","NG")</f>
        <v>OK</v>
      </c>
      <c r="AO6" s="1" t="str">
        <f t="shared" ref="AO6:AO9" ca="1" si="35">IF(G6=(AG6+AH6+AI6),"OK","NG")</f>
        <v>OK</v>
      </c>
      <c r="AP6" s="1" t="str">
        <f t="shared" ref="AP6:AP9" ca="1" si="36">IF(I6=AJ6,"OK","NG")</f>
        <v>OK</v>
      </c>
    </row>
    <row r="7" spans="1:42" s="1" customFormat="1" x14ac:dyDescent="0.15">
      <c r="A7" s="3">
        <v>3</v>
      </c>
      <c r="B7" s="7">
        <f ca="1">IFERROR(INDIRECT($A7&amp;"!$B$3",TRUE),"")</f>
        <v>0</v>
      </c>
      <c r="C7" s="67">
        <f t="shared" ca="1" si="1"/>
        <v>0</v>
      </c>
      <c r="D7" s="68">
        <f t="shared" ca="1" si="2"/>
        <v>0</v>
      </c>
      <c r="E7" s="67">
        <f t="shared" ca="1" si="3"/>
        <v>0</v>
      </c>
      <c r="F7" s="68">
        <f t="shared" ca="1" si="4"/>
        <v>0</v>
      </c>
      <c r="G7" s="67">
        <f t="shared" ca="1" si="5"/>
        <v>0</v>
      </c>
      <c r="H7" s="68">
        <f t="shared" ca="1" si="6"/>
        <v>0</v>
      </c>
      <c r="I7" s="67">
        <f t="shared" ca="1" si="7"/>
        <v>0</v>
      </c>
      <c r="J7" s="68">
        <f t="shared" ca="1" si="8"/>
        <v>0</v>
      </c>
      <c r="K7" s="73">
        <f t="shared" ca="1" si="9"/>
        <v>0</v>
      </c>
      <c r="L7" s="73">
        <f t="shared" ca="1" si="10"/>
        <v>0</v>
      </c>
      <c r="M7" s="73">
        <f t="shared" ca="1" si="11"/>
        <v>0</v>
      </c>
      <c r="N7" s="73">
        <f t="shared" ca="1" si="12"/>
        <v>0</v>
      </c>
      <c r="O7" s="73">
        <f t="shared" ca="1" si="13"/>
        <v>0</v>
      </c>
      <c r="P7" s="73">
        <f t="shared" ca="1" si="14"/>
        <v>0</v>
      </c>
      <c r="Q7" s="73">
        <f t="shared" ca="1" si="15"/>
        <v>0</v>
      </c>
      <c r="R7" s="73">
        <f t="shared" ca="1" si="16"/>
        <v>0</v>
      </c>
      <c r="S7" s="73">
        <f t="shared" ca="1" si="17"/>
        <v>0</v>
      </c>
      <c r="T7" s="73">
        <f t="shared" ca="1" si="18"/>
        <v>0</v>
      </c>
      <c r="U7" s="73">
        <f t="shared" ca="1" si="19"/>
        <v>0</v>
      </c>
      <c r="V7" s="73">
        <f t="shared" ca="1" si="20"/>
        <v>0</v>
      </c>
      <c r="W7" s="73">
        <f t="shared" ca="1" si="21"/>
        <v>0</v>
      </c>
      <c r="X7" s="73">
        <f t="shared" ca="1" si="22"/>
        <v>0</v>
      </c>
      <c r="Y7" s="73">
        <f t="shared" ca="1" si="23"/>
        <v>0</v>
      </c>
      <c r="Z7" s="73">
        <f t="shared" ca="1" si="24"/>
        <v>0</v>
      </c>
      <c r="AA7" s="73">
        <f t="shared" ca="1" si="25"/>
        <v>0</v>
      </c>
      <c r="AB7" s="73">
        <f t="shared" ca="1" si="26"/>
        <v>0</v>
      </c>
      <c r="AC7" s="73">
        <f t="shared" ca="1" si="27"/>
        <v>0</v>
      </c>
      <c r="AD7" s="73">
        <f t="shared" ca="1" si="28"/>
        <v>0</v>
      </c>
      <c r="AE7" s="73">
        <f t="shared" ca="1" si="29"/>
        <v>0</v>
      </c>
      <c r="AF7" s="73">
        <f t="shared" ca="1" si="30"/>
        <v>0</v>
      </c>
      <c r="AG7" s="78">
        <f t="shared" ca="1" si="31"/>
        <v>0</v>
      </c>
      <c r="AH7" s="78">
        <f t="shared" ca="1" si="31"/>
        <v>0</v>
      </c>
      <c r="AI7" s="78">
        <f t="shared" ca="1" si="31"/>
        <v>0</v>
      </c>
      <c r="AJ7" s="82">
        <f t="shared" ca="1" si="31"/>
        <v>0</v>
      </c>
      <c r="AK7" s="3">
        <f t="shared" ca="1" si="31"/>
        <v>0</v>
      </c>
      <c r="AL7" s="1" t="str">
        <f t="shared" ca="1" si="32"/>
        <v>OK</v>
      </c>
      <c r="AM7" s="1" t="str">
        <f t="shared" ca="1" si="33"/>
        <v>OK</v>
      </c>
      <c r="AN7" s="1" t="str">
        <f t="shared" ca="1" si="34"/>
        <v>OK</v>
      </c>
      <c r="AO7" s="1" t="str">
        <f t="shared" ca="1" si="35"/>
        <v>OK</v>
      </c>
      <c r="AP7" s="1" t="str">
        <f t="shared" ca="1" si="36"/>
        <v>OK</v>
      </c>
    </row>
    <row r="8" spans="1:42" s="1" customFormat="1" x14ac:dyDescent="0.15">
      <c r="A8" s="2">
        <v>4</v>
      </c>
      <c r="B8" s="7">
        <f ca="1">IFERROR(INDIRECT($A8&amp;"!$B$3",TRUE),"")</f>
        <v>0</v>
      </c>
      <c r="C8" s="67">
        <f t="shared" ca="1" si="1"/>
        <v>0</v>
      </c>
      <c r="D8" s="68">
        <f t="shared" ca="1" si="2"/>
        <v>0</v>
      </c>
      <c r="E8" s="67">
        <f t="shared" ca="1" si="3"/>
        <v>0</v>
      </c>
      <c r="F8" s="68">
        <f t="shared" ca="1" si="4"/>
        <v>0</v>
      </c>
      <c r="G8" s="67">
        <f t="shared" ca="1" si="5"/>
        <v>0</v>
      </c>
      <c r="H8" s="68">
        <f t="shared" ca="1" si="6"/>
        <v>0</v>
      </c>
      <c r="I8" s="67">
        <f t="shared" ca="1" si="7"/>
        <v>0</v>
      </c>
      <c r="J8" s="68">
        <f t="shared" ca="1" si="8"/>
        <v>0</v>
      </c>
      <c r="K8" s="73">
        <f t="shared" ca="1" si="9"/>
        <v>0</v>
      </c>
      <c r="L8" s="73">
        <f t="shared" ca="1" si="10"/>
        <v>0</v>
      </c>
      <c r="M8" s="73">
        <f t="shared" ca="1" si="11"/>
        <v>0</v>
      </c>
      <c r="N8" s="73">
        <f t="shared" ca="1" si="12"/>
        <v>0</v>
      </c>
      <c r="O8" s="73">
        <f t="shared" ca="1" si="13"/>
        <v>0</v>
      </c>
      <c r="P8" s="73">
        <f t="shared" ca="1" si="14"/>
        <v>0</v>
      </c>
      <c r="Q8" s="73">
        <f t="shared" ca="1" si="15"/>
        <v>0</v>
      </c>
      <c r="R8" s="73">
        <f t="shared" ca="1" si="16"/>
        <v>0</v>
      </c>
      <c r="S8" s="73">
        <f t="shared" ca="1" si="17"/>
        <v>0</v>
      </c>
      <c r="T8" s="73">
        <f t="shared" ca="1" si="18"/>
        <v>0</v>
      </c>
      <c r="U8" s="73">
        <f t="shared" ca="1" si="19"/>
        <v>0</v>
      </c>
      <c r="V8" s="73">
        <f t="shared" ca="1" si="20"/>
        <v>0</v>
      </c>
      <c r="W8" s="73">
        <f t="shared" ca="1" si="21"/>
        <v>0</v>
      </c>
      <c r="X8" s="73">
        <f t="shared" ca="1" si="22"/>
        <v>0</v>
      </c>
      <c r="Y8" s="73">
        <f t="shared" ca="1" si="23"/>
        <v>0</v>
      </c>
      <c r="Z8" s="73">
        <f t="shared" ca="1" si="24"/>
        <v>0</v>
      </c>
      <c r="AA8" s="73">
        <f t="shared" ca="1" si="25"/>
        <v>0</v>
      </c>
      <c r="AB8" s="73">
        <f t="shared" ca="1" si="26"/>
        <v>0</v>
      </c>
      <c r="AC8" s="73">
        <f t="shared" ca="1" si="27"/>
        <v>0</v>
      </c>
      <c r="AD8" s="73">
        <f t="shared" ca="1" si="28"/>
        <v>0</v>
      </c>
      <c r="AE8" s="73">
        <f t="shared" ca="1" si="29"/>
        <v>0</v>
      </c>
      <c r="AF8" s="73">
        <f t="shared" ca="1" si="30"/>
        <v>0</v>
      </c>
      <c r="AG8" s="78">
        <f t="shared" ca="1" si="31"/>
        <v>0</v>
      </c>
      <c r="AH8" s="78">
        <f t="shared" ca="1" si="31"/>
        <v>0</v>
      </c>
      <c r="AI8" s="78">
        <f t="shared" ca="1" si="31"/>
        <v>0</v>
      </c>
      <c r="AJ8" s="82">
        <f t="shared" ca="1" si="31"/>
        <v>0</v>
      </c>
      <c r="AK8" s="3">
        <f t="shared" ca="1" si="31"/>
        <v>0</v>
      </c>
      <c r="AL8" s="1" t="str">
        <f t="shared" ca="1" si="32"/>
        <v>OK</v>
      </c>
      <c r="AM8" s="1" t="str">
        <f t="shared" ca="1" si="33"/>
        <v>OK</v>
      </c>
      <c r="AN8" s="1" t="str">
        <f t="shared" ca="1" si="34"/>
        <v>OK</v>
      </c>
      <c r="AO8" s="1" t="str">
        <f t="shared" ca="1" si="35"/>
        <v>OK</v>
      </c>
      <c r="AP8" s="1" t="str">
        <f t="shared" ca="1" si="36"/>
        <v>OK</v>
      </c>
    </row>
    <row r="9" spans="1:42" s="1" customFormat="1" x14ac:dyDescent="0.15">
      <c r="A9" s="2">
        <v>5</v>
      </c>
      <c r="B9" s="7">
        <f ca="1">IFERROR(INDIRECT($A9&amp;"!$B$3",TRUE),"")</f>
        <v>0</v>
      </c>
      <c r="C9" s="67">
        <f t="shared" ca="1" si="1"/>
        <v>0</v>
      </c>
      <c r="D9" s="68">
        <f t="shared" ca="1" si="2"/>
        <v>0</v>
      </c>
      <c r="E9" s="67">
        <f t="shared" ca="1" si="3"/>
        <v>0</v>
      </c>
      <c r="F9" s="68">
        <f t="shared" ca="1" si="4"/>
        <v>0</v>
      </c>
      <c r="G9" s="67">
        <f t="shared" ca="1" si="5"/>
        <v>0</v>
      </c>
      <c r="H9" s="68">
        <f t="shared" ca="1" si="6"/>
        <v>0</v>
      </c>
      <c r="I9" s="67">
        <f t="shared" ca="1" si="7"/>
        <v>0</v>
      </c>
      <c r="J9" s="68">
        <f t="shared" ca="1" si="8"/>
        <v>0</v>
      </c>
      <c r="K9" s="73">
        <f t="shared" ca="1" si="9"/>
        <v>0</v>
      </c>
      <c r="L9" s="73">
        <f t="shared" ca="1" si="10"/>
        <v>0</v>
      </c>
      <c r="M9" s="73">
        <f t="shared" ca="1" si="11"/>
        <v>0</v>
      </c>
      <c r="N9" s="73">
        <f t="shared" ca="1" si="12"/>
        <v>0</v>
      </c>
      <c r="O9" s="73">
        <f t="shared" ca="1" si="13"/>
        <v>0</v>
      </c>
      <c r="P9" s="73">
        <f t="shared" ca="1" si="14"/>
        <v>0</v>
      </c>
      <c r="Q9" s="73">
        <f t="shared" ca="1" si="15"/>
        <v>0</v>
      </c>
      <c r="R9" s="73">
        <f t="shared" ca="1" si="16"/>
        <v>0</v>
      </c>
      <c r="S9" s="73">
        <f t="shared" ca="1" si="17"/>
        <v>0</v>
      </c>
      <c r="T9" s="73">
        <f t="shared" ca="1" si="18"/>
        <v>0</v>
      </c>
      <c r="U9" s="73">
        <f t="shared" ca="1" si="19"/>
        <v>0</v>
      </c>
      <c r="V9" s="73">
        <f t="shared" ca="1" si="20"/>
        <v>0</v>
      </c>
      <c r="W9" s="73">
        <f t="shared" ca="1" si="21"/>
        <v>0</v>
      </c>
      <c r="X9" s="73">
        <f t="shared" ca="1" si="22"/>
        <v>0</v>
      </c>
      <c r="Y9" s="73">
        <f t="shared" ca="1" si="23"/>
        <v>0</v>
      </c>
      <c r="Z9" s="73">
        <f t="shared" ca="1" si="24"/>
        <v>0</v>
      </c>
      <c r="AA9" s="73">
        <f t="shared" ca="1" si="25"/>
        <v>0</v>
      </c>
      <c r="AB9" s="73">
        <f t="shared" ca="1" si="26"/>
        <v>0</v>
      </c>
      <c r="AC9" s="73">
        <f t="shared" ca="1" si="27"/>
        <v>0</v>
      </c>
      <c r="AD9" s="73">
        <f t="shared" ca="1" si="28"/>
        <v>0</v>
      </c>
      <c r="AE9" s="73">
        <f t="shared" ca="1" si="29"/>
        <v>0</v>
      </c>
      <c r="AF9" s="73">
        <f t="shared" ca="1" si="30"/>
        <v>0</v>
      </c>
      <c r="AG9" s="78">
        <f t="shared" ca="1" si="31"/>
        <v>0</v>
      </c>
      <c r="AH9" s="78">
        <f t="shared" ca="1" si="31"/>
        <v>0</v>
      </c>
      <c r="AI9" s="78">
        <f t="shared" ca="1" si="31"/>
        <v>0</v>
      </c>
      <c r="AJ9" s="82">
        <f t="shared" ca="1" si="31"/>
        <v>0</v>
      </c>
      <c r="AK9" s="3">
        <f t="shared" ca="1" si="31"/>
        <v>0</v>
      </c>
      <c r="AL9" s="1" t="str">
        <f t="shared" ca="1" si="32"/>
        <v>OK</v>
      </c>
      <c r="AM9" s="1" t="str">
        <f t="shared" ca="1" si="33"/>
        <v>OK</v>
      </c>
      <c r="AN9" s="1" t="str">
        <f t="shared" ca="1" si="34"/>
        <v>OK</v>
      </c>
      <c r="AO9" s="1" t="str">
        <f t="shared" ca="1" si="35"/>
        <v>OK</v>
      </c>
      <c r="AP9" s="1" t="str">
        <f t="shared" ca="1" si="36"/>
        <v>OK</v>
      </c>
    </row>
    <row r="10" spans="1:42" s="1" customFormat="1" x14ac:dyDescent="0.15">
      <c r="A10" s="2">
        <v>6</v>
      </c>
      <c r="B10" s="7">
        <f t="shared" ref="B10:B73" ca="1" si="37">IFERROR(INDIRECT($A10&amp;"!$B$3",TRUE),"")</f>
        <v>0</v>
      </c>
      <c r="C10" s="67">
        <f t="shared" ca="1" si="1"/>
        <v>0</v>
      </c>
      <c r="D10" s="68">
        <f t="shared" ca="1" si="2"/>
        <v>0</v>
      </c>
      <c r="E10" s="67">
        <f t="shared" ca="1" si="3"/>
        <v>0</v>
      </c>
      <c r="F10" s="68">
        <f t="shared" ca="1" si="4"/>
        <v>0</v>
      </c>
      <c r="G10" s="67">
        <f t="shared" ca="1" si="5"/>
        <v>0</v>
      </c>
      <c r="H10" s="68">
        <f t="shared" ca="1" si="6"/>
        <v>0</v>
      </c>
      <c r="I10" s="67">
        <f t="shared" ca="1" si="7"/>
        <v>0</v>
      </c>
      <c r="J10" s="68">
        <f t="shared" ca="1" si="8"/>
        <v>0</v>
      </c>
      <c r="K10" s="73">
        <f t="shared" ca="1" si="9"/>
        <v>0</v>
      </c>
      <c r="L10" s="73">
        <f t="shared" ca="1" si="10"/>
        <v>0</v>
      </c>
      <c r="M10" s="73">
        <f t="shared" ca="1" si="11"/>
        <v>0</v>
      </c>
      <c r="N10" s="73">
        <f t="shared" ca="1" si="12"/>
        <v>0</v>
      </c>
      <c r="O10" s="73">
        <f t="shared" ca="1" si="13"/>
        <v>0</v>
      </c>
      <c r="P10" s="73">
        <f t="shared" ca="1" si="14"/>
        <v>0</v>
      </c>
      <c r="Q10" s="73">
        <f t="shared" ca="1" si="15"/>
        <v>0</v>
      </c>
      <c r="R10" s="73">
        <f t="shared" ca="1" si="16"/>
        <v>0</v>
      </c>
      <c r="S10" s="73">
        <f t="shared" ca="1" si="17"/>
        <v>0</v>
      </c>
      <c r="T10" s="73">
        <f t="shared" ca="1" si="18"/>
        <v>0</v>
      </c>
      <c r="U10" s="73">
        <f t="shared" ca="1" si="19"/>
        <v>0</v>
      </c>
      <c r="V10" s="73">
        <f t="shared" ca="1" si="20"/>
        <v>0</v>
      </c>
      <c r="W10" s="73">
        <f t="shared" ca="1" si="21"/>
        <v>0</v>
      </c>
      <c r="X10" s="73">
        <f t="shared" ca="1" si="22"/>
        <v>0</v>
      </c>
      <c r="Y10" s="73">
        <f t="shared" ca="1" si="23"/>
        <v>0</v>
      </c>
      <c r="Z10" s="73">
        <f t="shared" ca="1" si="24"/>
        <v>0</v>
      </c>
      <c r="AA10" s="73">
        <f t="shared" ca="1" si="25"/>
        <v>0</v>
      </c>
      <c r="AB10" s="73">
        <f t="shared" ca="1" si="26"/>
        <v>0</v>
      </c>
      <c r="AC10" s="73">
        <f t="shared" ca="1" si="27"/>
        <v>0</v>
      </c>
      <c r="AD10" s="73">
        <f t="shared" ca="1" si="28"/>
        <v>0</v>
      </c>
      <c r="AE10" s="73">
        <f t="shared" ca="1" si="29"/>
        <v>0</v>
      </c>
      <c r="AF10" s="73">
        <f t="shared" ca="1" si="30"/>
        <v>0</v>
      </c>
      <c r="AG10" s="78">
        <f t="shared" ca="1" si="31"/>
        <v>0</v>
      </c>
      <c r="AH10" s="78">
        <f t="shared" ca="1" si="31"/>
        <v>0</v>
      </c>
      <c r="AI10" s="78">
        <f t="shared" ca="1" si="31"/>
        <v>0</v>
      </c>
      <c r="AJ10" s="82">
        <f t="shared" ca="1" si="31"/>
        <v>0</v>
      </c>
      <c r="AK10" s="3">
        <f t="shared" ca="1" si="31"/>
        <v>0</v>
      </c>
      <c r="AL10" s="1" t="str">
        <f t="shared" ref="AL10:AL73" ca="1" si="38">IF(C10=(E10+G10+I10),"OK","NG")</f>
        <v>OK</v>
      </c>
      <c r="AM10" s="1" t="str">
        <f t="shared" ref="AM10:AM73" ca="1" si="39">IF(D10=(F10+H10+J10),"OK","NG")</f>
        <v>OK</v>
      </c>
      <c r="AN10" s="1" t="str">
        <f t="shared" ref="AN10:AN73" ca="1" si="40">IF(E10=(L10+N10+P10+R10+T10+V10+X10+Z10+AB10+AD10+AF10),"OK","NG")</f>
        <v>OK</v>
      </c>
      <c r="AO10" s="1" t="str">
        <f t="shared" ref="AO10:AO73" ca="1" si="41">IF(G10=(AG10+AH10+AI10),"OK","NG")</f>
        <v>OK</v>
      </c>
      <c r="AP10" s="1" t="str">
        <f t="shared" ref="AP10:AP73" ca="1" si="42">IF(I10=AJ10,"OK","NG")</f>
        <v>OK</v>
      </c>
    </row>
    <row r="11" spans="1:42" s="1" customFormat="1" x14ac:dyDescent="0.15">
      <c r="A11" s="2">
        <v>7</v>
      </c>
      <c r="B11" s="7">
        <f t="shared" ca="1" si="37"/>
        <v>0</v>
      </c>
      <c r="C11" s="67">
        <f t="shared" ca="1" si="1"/>
        <v>0</v>
      </c>
      <c r="D11" s="68">
        <f t="shared" ca="1" si="2"/>
        <v>0</v>
      </c>
      <c r="E11" s="67">
        <f t="shared" ca="1" si="3"/>
        <v>0</v>
      </c>
      <c r="F11" s="68">
        <f t="shared" ca="1" si="4"/>
        <v>0</v>
      </c>
      <c r="G11" s="67">
        <f t="shared" ca="1" si="5"/>
        <v>0</v>
      </c>
      <c r="H11" s="68">
        <f t="shared" ca="1" si="6"/>
        <v>0</v>
      </c>
      <c r="I11" s="67">
        <f t="shared" ca="1" si="7"/>
        <v>0</v>
      </c>
      <c r="J11" s="68">
        <f t="shared" ca="1" si="8"/>
        <v>0</v>
      </c>
      <c r="K11" s="73">
        <f t="shared" ca="1" si="9"/>
        <v>0</v>
      </c>
      <c r="L11" s="73">
        <f t="shared" ca="1" si="10"/>
        <v>0</v>
      </c>
      <c r="M11" s="73">
        <f t="shared" ca="1" si="11"/>
        <v>0</v>
      </c>
      <c r="N11" s="73">
        <f t="shared" ca="1" si="12"/>
        <v>0</v>
      </c>
      <c r="O11" s="73">
        <f t="shared" ca="1" si="13"/>
        <v>0</v>
      </c>
      <c r="P11" s="73">
        <f t="shared" ca="1" si="14"/>
        <v>0</v>
      </c>
      <c r="Q11" s="73">
        <f t="shared" ca="1" si="15"/>
        <v>0</v>
      </c>
      <c r="R11" s="73">
        <f t="shared" ca="1" si="16"/>
        <v>0</v>
      </c>
      <c r="S11" s="73">
        <f t="shared" ca="1" si="17"/>
        <v>0</v>
      </c>
      <c r="T11" s="73">
        <f t="shared" ca="1" si="18"/>
        <v>0</v>
      </c>
      <c r="U11" s="73">
        <f t="shared" ca="1" si="19"/>
        <v>0</v>
      </c>
      <c r="V11" s="73">
        <f t="shared" ca="1" si="20"/>
        <v>0</v>
      </c>
      <c r="W11" s="73">
        <f t="shared" ca="1" si="21"/>
        <v>0</v>
      </c>
      <c r="X11" s="73">
        <f t="shared" ca="1" si="22"/>
        <v>0</v>
      </c>
      <c r="Y11" s="73">
        <f t="shared" ca="1" si="23"/>
        <v>0</v>
      </c>
      <c r="Z11" s="73">
        <f t="shared" ca="1" si="24"/>
        <v>0</v>
      </c>
      <c r="AA11" s="73">
        <f t="shared" ca="1" si="25"/>
        <v>0</v>
      </c>
      <c r="AB11" s="73">
        <f t="shared" ca="1" si="26"/>
        <v>0</v>
      </c>
      <c r="AC11" s="73">
        <f t="shared" ca="1" si="27"/>
        <v>0</v>
      </c>
      <c r="AD11" s="73">
        <f t="shared" ca="1" si="28"/>
        <v>0</v>
      </c>
      <c r="AE11" s="73">
        <f t="shared" ca="1" si="29"/>
        <v>0</v>
      </c>
      <c r="AF11" s="73">
        <f t="shared" ca="1" si="30"/>
        <v>0</v>
      </c>
      <c r="AG11" s="78">
        <f t="shared" ca="1" si="31"/>
        <v>0</v>
      </c>
      <c r="AH11" s="78">
        <f t="shared" ca="1" si="31"/>
        <v>0</v>
      </c>
      <c r="AI11" s="78">
        <f t="shared" ca="1" si="31"/>
        <v>0</v>
      </c>
      <c r="AJ11" s="82">
        <f t="shared" ca="1" si="31"/>
        <v>0</v>
      </c>
      <c r="AK11" s="3">
        <f t="shared" ca="1" si="31"/>
        <v>0</v>
      </c>
      <c r="AL11" s="1" t="str">
        <f t="shared" ca="1" si="38"/>
        <v>OK</v>
      </c>
      <c r="AM11" s="1" t="str">
        <f t="shared" ca="1" si="39"/>
        <v>OK</v>
      </c>
      <c r="AN11" s="1" t="str">
        <f t="shared" ca="1" si="40"/>
        <v>OK</v>
      </c>
      <c r="AO11" s="1" t="str">
        <f t="shared" ca="1" si="41"/>
        <v>OK</v>
      </c>
      <c r="AP11" s="1" t="str">
        <f t="shared" ca="1" si="42"/>
        <v>OK</v>
      </c>
    </row>
    <row r="12" spans="1:42" s="1" customFormat="1" x14ac:dyDescent="0.15">
      <c r="A12" s="2">
        <v>8</v>
      </c>
      <c r="B12" s="7">
        <f t="shared" ca="1" si="37"/>
        <v>0</v>
      </c>
      <c r="C12" s="67">
        <f t="shared" ca="1" si="1"/>
        <v>0</v>
      </c>
      <c r="D12" s="68">
        <f t="shared" ca="1" si="2"/>
        <v>0</v>
      </c>
      <c r="E12" s="67">
        <f t="shared" ca="1" si="3"/>
        <v>0</v>
      </c>
      <c r="F12" s="68">
        <f t="shared" ca="1" si="4"/>
        <v>0</v>
      </c>
      <c r="G12" s="67">
        <f t="shared" ca="1" si="5"/>
        <v>0</v>
      </c>
      <c r="H12" s="68">
        <f t="shared" ca="1" si="6"/>
        <v>0</v>
      </c>
      <c r="I12" s="67">
        <f t="shared" ca="1" si="7"/>
        <v>0</v>
      </c>
      <c r="J12" s="68">
        <f t="shared" ca="1" si="8"/>
        <v>0</v>
      </c>
      <c r="K12" s="73">
        <f t="shared" ca="1" si="9"/>
        <v>0</v>
      </c>
      <c r="L12" s="73">
        <f t="shared" ca="1" si="10"/>
        <v>0</v>
      </c>
      <c r="M12" s="73">
        <f t="shared" ca="1" si="11"/>
        <v>0</v>
      </c>
      <c r="N12" s="73">
        <f t="shared" ca="1" si="12"/>
        <v>0</v>
      </c>
      <c r="O12" s="73">
        <f t="shared" ca="1" si="13"/>
        <v>0</v>
      </c>
      <c r="P12" s="73">
        <f t="shared" ca="1" si="14"/>
        <v>0</v>
      </c>
      <c r="Q12" s="73">
        <f t="shared" ca="1" si="15"/>
        <v>0</v>
      </c>
      <c r="R12" s="73">
        <f t="shared" ca="1" si="16"/>
        <v>0</v>
      </c>
      <c r="S12" s="73">
        <f t="shared" ca="1" si="17"/>
        <v>0</v>
      </c>
      <c r="T12" s="73">
        <f t="shared" ca="1" si="18"/>
        <v>0</v>
      </c>
      <c r="U12" s="73">
        <f t="shared" ca="1" si="19"/>
        <v>0</v>
      </c>
      <c r="V12" s="73">
        <f t="shared" ca="1" si="20"/>
        <v>0</v>
      </c>
      <c r="W12" s="73">
        <f t="shared" ca="1" si="21"/>
        <v>0</v>
      </c>
      <c r="X12" s="73">
        <f t="shared" ca="1" si="22"/>
        <v>0</v>
      </c>
      <c r="Y12" s="73">
        <f t="shared" ca="1" si="23"/>
        <v>0</v>
      </c>
      <c r="Z12" s="73">
        <f t="shared" ca="1" si="24"/>
        <v>0</v>
      </c>
      <c r="AA12" s="73">
        <f t="shared" ca="1" si="25"/>
        <v>0</v>
      </c>
      <c r="AB12" s="73">
        <f t="shared" ca="1" si="26"/>
        <v>0</v>
      </c>
      <c r="AC12" s="73">
        <f t="shared" ca="1" si="27"/>
        <v>0</v>
      </c>
      <c r="AD12" s="73">
        <f t="shared" ca="1" si="28"/>
        <v>0</v>
      </c>
      <c r="AE12" s="73">
        <f t="shared" ca="1" si="29"/>
        <v>0</v>
      </c>
      <c r="AF12" s="73">
        <f t="shared" ca="1" si="30"/>
        <v>0</v>
      </c>
      <c r="AG12" s="78">
        <f t="shared" ca="1" si="31"/>
        <v>0</v>
      </c>
      <c r="AH12" s="78">
        <f t="shared" ca="1" si="31"/>
        <v>0</v>
      </c>
      <c r="AI12" s="78">
        <f t="shared" ca="1" si="31"/>
        <v>0</v>
      </c>
      <c r="AJ12" s="82">
        <f t="shared" ca="1" si="31"/>
        <v>0</v>
      </c>
      <c r="AK12" s="3">
        <f t="shared" ca="1" si="31"/>
        <v>0</v>
      </c>
      <c r="AL12" s="1" t="str">
        <f t="shared" ca="1" si="38"/>
        <v>OK</v>
      </c>
      <c r="AM12" s="1" t="str">
        <f t="shared" ca="1" si="39"/>
        <v>OK</v>
      </c>
      <c r="AN12" s="1" t="str">
        <f t="shared" ca="1" si="40"/>
        <v>OK</v>
      </c>
      <c r="AO12" s="1" t="str">
        <f t="shared" ca="1" si="41"/>
        <v>OK</v>
      </c>
      <c r="AP12" s="1" t="str">
        <f t="shared" ca="1" si="42"/>
        <v>OK</v>
      </c>
    </row>
    <row r="13" spans="1:42" s="1" customFormat="1" x14ac:dyDescent="0.15">
      <c r="A13" s="2">
        <v>9</v>
      </c>
      <c r="B13" s="7">
        <f t="shared" ca="1" si="37"/>
        <v>0</v>
      </c>
      <c r="C13" s="67">
        <f t="shared" ca="1" si="1"/>
        <v>0</v>
      </c>
      <c r="D13" s="68">
        <f t="shared" ca="1" si="2"/>
        <v>0</v>
      </c>
      <c r="E13" s="67">
        <f t="shared" ca="1" si="3"/>
        <v>0</v>
      </c>
      <c r="F13" s="68">
        <f t="shared" ca="1" si="4"/>
        <v>0</v>
      </c>
      <c r="G13" s="67">
        <f t="shared" ca="1" si="5"/>
        <v>0</v>
      </c>
      <c r="H13" s="68">
        <f t="shared" ca="1" si="6"/>
        <v>0</v>
      </c>
      <c r="I13" s="67">
        <f t="shared" ca="1" si="7"/>
        <v>0</v>
      </c>
      <c r="J13" s="68">
        <f t="shared" ca="1" si="8"/>
        <v>0</v>
      </c>
      <c r="K13" s="73">
        <f t="shared" ca="1" si="9"/>
        <v>0</v>
      </c>
      <c r="L13" s="73">
        <f t="shared" ca="1" si="10"/>
        <v>0</v>
      </c>
      <c r="M13" s="73">
        <f t="shared" ca="1" si="11"/>
        <v>0</v>
      </c>
      <c r="N13" s="73">
        <f t="shared" ca="1" si="12"/>
        <v>0</v>
      </c>
      <c r="O13" s="73">
        <f t="shared" ca="1" si="13"/>
        <v>0</v>
      </c>
      <c r="P13" s="73">
        <f t="shared" ca="1" si="14"/>
        <v>0</v>
      </c>
      <c r="Q13" s="73">
        <f t="shared" ca="1" si="15"/>
        <v>0</v>
      </c>
      <c r="R13" s="73">
        <f t="shared" ca="1" si="16"/>
        <v>0</v>
      </c>
      <c r="S13" s="73">
        <f t="shared" ca="1" si="17"/>
        <v>0</v>
      </c>
      <c r="T13" s="73">
        <f t="shared" ca="1" si="18"/>
        <v>0</v>
      </c>
      <c r="U13" s="73">
        <f t="shared" ca="1" si="19"/>
        <v>0</v>
      </c>
      <c r="V13" s="73">
        <f t="shared" ca="1" si="20"/>
        <v>0</v>
      </c>
      <c r="W13" s="73">
        <f t="shared" ca="1" si="21"/>
        <v>0</v>
      </c>
      <c r="X13" s="73">
        <f t="shared" ca="1" si="22"/>
        <v>0</v>
      </c>
      <c r="Y13" s="73">
        <f t="shared" ca="1" si="23"/>
        <v>0</v>
      </c>
      <c r="Z13" s="73">
        <f t="shared" ca="1" si="24"/>
        <v>0</v>
      </c>
      <c r="AA13" s="73">
        <f t="shared" ca="1" si="25"/>
        <v>0</v>
      </c>
      <c r="AB13" s="73">
        <f t="shared" ca="1" si="26"/>
        <v>0</v>
      </c>
      <c r="AC13" s="73">
        <f t="shared" ca="1" si="27"/>
        <v>0</v>
      </c>
      <c r="AD13" s="73">
        <f t="shared" ca="1" si="28"/>
        <v>0</v>
      </c>
      <c r="AE13" s="73">
        <f t="shared" ca="1" si="29"/>
        <v>0</v>
      </c>
      <c r="AF13" s="73">
        <f t="shared" ca="1" si="30"/>
        <v>0</v>
      </c>
      <c r="AG13" s="78">
        <f t="shared" ca="1" si="31"/>
        <v>0</v>
      </c>
      <c r="AH13" s="78">
        <f t="shared" ca="1" si="31"/>
        <v>0</v>
      </c>
      <c r="AI13" s="78">
        <f t="shared" ca="1" si="31"/>
        <v>0</v>
      </c>
      <c r="AJ13" s="82">
        <f t="shared" ca="1" si="31"/>
        <v>0</v>
      </c>
      <c r="AK13" s="3">
        <f t="shared" ca="1" si="31"/>
        <v>0</v>
      </c>
      <c r="AL13" s="1" t="str">
        <f t="shared" ca="1" si="38"/>
        <v>OK</v>
      </c>
      <c r="AM13" s="1" t="str">
        <f t="shared" ca="1" si="39"/>
        <v>OK</v>
      </c>
      <c r="AN13" s="1" t="str">
        <f t="shared" ca="1" si="40"/>
        <v>OK</v>
      </c>
      <c r="AO13" s="1" t="str">
        <f t="shared" ca="1" si="41"/>
        <v>OK</v>
      </c>
      <c r="AP13" s="1" t="str">
        <f t="shared" ca="1" si="42"/>
        <v>OK</v>
      </c>
    </row>
    <row r="14" spans="1:42" s="1" customFormat="1" x14ac:dyDescent="0.15">
      <c r="A14" s="2">
        <v>10</v>
      </c>
      <c r="B14" s="7">
        <f t="shared" ca="1" si="37"/>
        <v>0</v>
      </c>
      <c r="C14" s="67">
        <f t="shared" ca="1" si="1"/>
        <v>0</v>
      </c>
      <c r="D14" s="68">
        <f t="shared" ca="1" si="2"/>
        <v>0</v>
      </c>
      <c r="E14" s="67">
        <f t="shared" ca="1" si="3"/>
        <v>0</v>
      </c>
      <c r="F14" s="68">
        <f t="shared" ca="1" si="4"/>
        <v>0</v>
      </c>
      <c r="G14" s="67">
        <f t="shared" ca="1" si="5"/>
        <v>0</v>
      </c>
      <c r="H14" s="68">
        <f t="shared" ca="1" si="6"/>
        <v>0</v>
      </c>
      <c r="I14" s="67">
        <f t="shared" ca="1" si="7"/>
        <v>0</v>
      </c>
      <c r="J14" s="68">
        <f t="shared" ca="1" si="8"/>
        <v>0</v>
      </c>
      <c r="K14" s="73">
        <f t="shared" ca="1" si="9"/>
        <v>0</v>
      </c>
      <c r="L14" s="73">
        <f t="shared" ca="1" si="10"/>
        <v>0</v>
      </c>
      <c r="M14" s="73">
        <f t="shared" ca="1" si="11"/>
        <v>0</v>
      </c>
      <c r="N14" s="73">
        <f t="shared" ca="1" si="12"/>
        <v>0</v>
      </c>
      <c r="O14" s="73">
        <f t="shared" ca="1" si="13"/>
        <v>0</v>
      </c>
      <c r="P14" s="73">
        <f t="shared" ca="1" si="14"/>
        <v>0</v>
      </c>
      <c r="Q14" s="73">
        <f t="shared" ca="1" si="15"/>
        <v>0</v>
      </c>
      <c r="R14" s="73">
        <f t="shared" ca="1" si="16"/>
        <v>0</v>
      </c>
      <c r="S14" s="73">
        <f t="shared" ca="1" si="17"/>
        <v>0</v>
      </c>
      <c r="T14" s="73">
        <f t="shared" ca="1" si="18"/>
        <v>0</v>
      </c>
      <c r="U14" s="73">
        <f t="shared" ca="1" si="19"/>
        <v>0</v>
      </c>
      <c r="V14" s="73">
        <f t="shared" ca="1" si="20"/>
        <v>0</v>
      </c>
      <c r="W14" s="73">
        <f t="shared" ca="1" si="21"/>
        <v>0</v>
      </c>
      <c r="X14" s="73">
        <f t="shared" ca="1" si="22"/>
        <v>0</v>
      </c>
      <c r="Y14" s="73">
        <f t="shared" ca="1" si="23"/>
        <v>0</v>
      </c>
      <c r="Z14" s="73">
        <f t="shared" ca="1" si="24"/>
        <v>0</v>
      </c>
      <c r="AA14" s="73">
        <f t="shared" ca="1" si="25"/>
        <v>0</v>
      </c>
      <c r="AB14" s="73">
        <f t="shared" ca="1" si="26"/>
        <v>0</v>
      </c>
      <c r="AC14" s="73">
        <f t="shared" ca="1" si="27"/>
        <v>0</v>
      </c>
      <c r="AD14" s="73">
        <f t="shared" ca="1" si="28"/>
        <v>0</v>
      </c>
      <c r="AE14" s="73">
        <f t="shared" ca="1" si="29"/>
        <v>0</v>
      </c>
      <c r="AF14" s="73">
        <f t="shared" ca="1" si="30"/>
        <v>0</v>
      </c>
      <c r="AG14" s="78">
        <f t="shared" ca="1" si="31"/>
        <v>0</v>
      </c>
      <c r="AH14" s="78">
        <f t="shared" ca="1" si="31"/>
        <v>0</v>
      </c>
      <c r="AI14" s="78">
        <f t="shared" ca="1" si="31"/>
        <v>0</v>
      </c>
      <c r="AJ14" s="82">
        <f t="shared" ca="1" si="31"/>
        <v>0</v>
      </c>
      <c r="AK14" s="3">
        <f t="shared" ca="1" si="31"/>
        <v>0</v>
      </c>
      <c r="AL14" s="1" t="str">
        <f t="shared" ca="1" si="38"/>
        <v>OK</v>
      </c>
      <c r="AM14" s="1" t="str">
        <f t="shared" ca="1" si="39"/>
        <v>OK</v>
      </c>
      <c r="AN14" s="1" t="str">
        <f t="shared" ca="1" si="40"/>
        <v>OK</v>
      </c>
      <c r="AO14" s="1" t="str">
        <f t="shared" ca="1" si="41"/>
        <v>OK</v>
      </c>
      <c r="AP14" s="1" t="str">
        <f t="shared" ca="1" si="42"/>
        <v>OK</v>
      </c>
    </row>
    <row r="15" spans="1:42" s="1" customFormat="1" x14ac:dyDescent="0.15">
      <c r="A15" s="2">
        <v>11</v>
      </c>
      <c r="B15" s="7" t="str">
        <f t="shared" ca="1" si="37"/>
        <v/>
      </c>
      <c r="C15" s="67" t="str">
        <f t="shared" ca="1" si="1"/>
        <v/>
      </c>
      <c r="D15" s="68" t="str">
        <f t="shared" ca="1" si="2"/>
        <v/>
      </c>
      <c r="E15" s="67" t="str">
        <f t="shared" ca="1" si="3"/>
        <v/>
      </c>
      <c r="F15" s="68" t="str">
        <f t="shared" ca="1" si="4"/>
        <v/>
      </c>
      <c r="G15" s="67" t="str">
        <f t="shared" ca="1" si="5"/>
        <v/>
      </c>
      <c r="H15" s="68" t="str">
        <f t="shared" ca="1" si="6"/>
        <v/>
      </c>
      <c r="I15" s="67" t="str">
        <f t="shared" ca="1" si="7"/>
        <v/>
      </c>
      <c r="J15" s="68" t="str">
        <f t="shared" ca="1" si="8"/>
        <v/>
      </c>
      <c r="K15" s="73" t="str">
        <f t="shared" ca="1" si="9"/>
        <v/>
      </c>
      <c r="L15" s="73" t="str">
        <f t="shared" ca="1" si="10"/>
        <v/>
      </c>
      <c r="M15" s="73" t="str">
        <f t="shared" ca="1" si="11"/>
        <v/>
      </c>
      <c r="N15" s="73" t="str">
        <f t="shared" ca="1" si="12"/>
        <v/>
      </c>
      <c r="O15" s="73" t="str">
        <f t="shared" ca="1" si="13"/>
        <v/>
      </c>
      <c r="P15" s="73" t="str">
        <f t="shared" ca="1" si="14"/>
        <v/>
      </c>
      <c r="Q15" s="73" t="str">
        <f t="shared" ca="1" si="15"/>
        <v/>
      </c>
      <c r="R15" s="73" t="str">
        <f t="shared" ca="1" si="16"/>
        <v/>
      </c>
      <c r="S15" s="73" t="str">
        <f t="shared" ca="1" si="17"/>
        <v/>
      </c>
      <c r="T15" s="73" t="str">
        <f t="shared" ca="1" si="18"/>
        <v/>
      </c>
      <c r="U15" s="73" t="str">
        <f t="shared" ca="1" si="19"/>
        <v/>
      </c>
      <c r="V15" s="73" t="str">
        <f t="shared" ca="1" si="20"/>
        <v/>
      </c>
      <c r="W15" s="73" t="str">
        <f t="shared" ca="1" si="21"/>
        <v/>
      </c>
      <c r="X15" s="73" t="str">
        <f t="shared" ca="1" si="22"/>
        <v/>
      </c>
      <c r="Y15" s="73" t="str">
        <f t="shared" ca="1" si="23"/>
        <v/>
      </c>
      <c r="Z15" s="73" t="str">
        <f t="shared" ca="1" si="24"/>
        <v/>
      </c>
      <c r="AA15" s="73" t="str">
        <f t="shared" ca="1" si="25"/>
        <v/>
      </c>
      <c r="AB15" s="73" t="str">
        <f t="shared" ca="1" si="26"/>
        <v/>
      </c>
      <c r="AC15" s="73" t="str">
        <f t="shared" ca="1" si="27"/>
        <v/>
      </c>
      <c r="AD15" s="73" t="str">
        <f t="shared" ca="1" si="28"/>
        <v/>
      </c>
      <c r="AE15" s="73" t="str">
        <f t="shared" ca="1" si="29"/>
        <v/>
      </c>
      <c r="AF15" s="73" t="str">
        <f t="shared" ca="1" si="30"/>
        <v/>
      </c>
      <c r="AG15" s="78" t="str">
        <f t="shared" ca="1" si="31"/>
        <v/>
      </c>
      <c r="AH15" s="78" t="str">
        <f t="shared" ca="1" si="31"/>
        <v/>
      </c>
      <c r="AI15" s="78" t="str">
        <f t="shared" ca="1" si="31"/>
        <v/>
      </c>
      <c r="AJ15" s="82" t="str">
        <f t="shared" ca="1" si="31"/>
        <v/>
      </c>
      <c r="AK15" s="3" t="str">
        <f t="shared" ca="1" si="31"/>
        <v/>
      </c>
      <c r="AL15" s="1" t="e">
        <f t="shared" ca="1" si="38"/>
        <v>#VALUE!</v>
      </c>
      <c r="AM15" s="1" t="e">
        <f t="shared" ca="1" si="39"/>
        <v>#VALUE!</v>
      </c>
      <c r="AN15" s="1" t="e">
        <f t="shared" ca="1" si="40"/>
        <v>#VALUE!</v>
      </c>
      <c r="AO15" s="1" t="e">
        <f t="shared" ca="1" si="41"/>
        <v>#VALUE!</v>
      </c>
      <c r="AP15" s="1" t="str">
        <f t="shared" ca="1" si="42"/>
        <v>OK</v>
      </c>
    </row>
    <row r="16" spans="1:42" s="1" customFormat="1" x14ac:dyDescent="0.15">
      <c r="A16" s="2">
        <v>12</v>
      </c>
      <c r="B16" s="7" t="str">
        <f t="shared" ca="1" si="37"/>
        <v/>
      </c>
      <c r="C16" s="67" t="str">
        <f t="shared" ca="1" si="1"/>
        <v/>
      </c>
      <c r="D16" s="68" t="str">
        <f t="shared" ca="1" si="2"/>
        <v/>
      </c>
      <c r="E16" s="67" t="str">
        <f t="shared" ca="1" si="3"/>
        <v/>
      </c>
      <c r="F16" s="68" t="str">
        <f t="shared" ca="1" si="4"/>
        <v/>
      </c>
      <c r="G16" s="67" t="str">
        <f t="shared" ca="1" si="5"/>
        <v/>
      </c>
      <c r="H16" s="68" t="str">
        <f t="shared" ca="1" si="6"/>
        <v/>
      </c>
      <c r="I16" s="67" t="str">
        <f t="shared" ca="1" si="7"/>
        <v/>
      </c>
      <c r="J16" s="68" t="str">
        <f t="shared" ca="1" si="8"/>
        <v/>
      </c>
      <c r="K16" s="73" t="str">
        <f t="shared" ca="1" si="9"/>
        <v/>
      </c>
      <c r="L16" s="73" t="str">
        <f t="shared" ca="1" si="10"/>
        <v/>
      </c>
      <c r="M16" s="73" t="str">
        <f t="shared" ca="1" si="11"/>
        <v/>
      </c>
      <c r="N16" s="73" t="str">
        <f t="shared" ca="1" si="12"/>
        <v/>
      </c>
      <c r="O16" s="73" t="str">
        <f t="shared" ca="1" si="13"/>
        <v/>
      </c>
      <c r="P16" s="73" t="str">
        <f t="shared" ca="1" si="14"/>
        <v/>
      </c>
      <c r="Q16" s="73" t="str">
        <f t="shared" ca="1" si="15"/>
        <v/>
      </c>
      <c r="R16" s="73" t="str">
        <f t="shared" ca="1" si="16"/>
        <v/>
      </c>
      <c r="S16" s="73" t="str">
        <f t="shared" ca="1" si="17"/>
        <v/>
      </c>
      <c r="T16" s="73" t="str">
        <f t="shared" ca="1" si="18"/>
        <v/>
      </c>
      <c r="U16" s="73" t="str">
        <f t="shared" ca="1" si="19"/>
        <v/>
      </c>
      <c r="V16" s="73" t="str">
        <f t="shared" ca="1" si="20"/>
        <v/>
      </c>
      <c r="W16" s="73" t="str">
        <f t="shared" ca="1" si="21"/>
        <v/>
      </c>
      <c r="X16" s="73" t="str">
        <f t="shared" ca="1" si="22"/>
        <v/>
      </c>
      <c r="Y16" s="73" t="str">
        <f t="shared" ca="1" si="23"/>
        <v/>
      </c>
      <c r="Z16" s="73" t="str">
        <f t="shared" ca="1" si="24"/>
        <v/>
      </c>
      <c r="AA16" s="73" t="str">
        <f t="shared" ca="1" si="25"/>
        <v/>
      </c>
      <c r="AB16" s="73" t="str">
        <f t="shared" ca="1" si="26"/>
        <v/>
      </c>
      <c r="AC16" s="73" t="str">
        <f t="shared" ca="1" si="27"/>
        <v/>
      </c>
      <c r="AD16" s="73" t="str">
        <f t="shared" ca="1" si="28"/>
        <v/>
      </c>
      <c r="AE16" s="73" t="str">
        <f t="shared" ca="1" si="29"/>
        <v/>
      </c>
      <c r="AF16" s="73" t="str">
        <f t="shared" ca="1" si="30"/>
        <v/>
      </c>
      <c r="AG16" s="78" t="str">
        <f t="shared" ca="1" si="31"/>
        <v/>
      </c>
      <c r="AH16" s="78" t="str">
        <f t="shared" ca="1" si="31"/>
        <v/>
      </c>
      <c r="AI16" s="78" t="str">
        <f t="shared" ca="1" si="31"/>
        <v/>
      </c>
      <c r="AJ16" s="82" t="str">
        <f t="shared" ca="1" si="31"/>
        <v/>
      </c>
      <c r="AK16" s="3" t="str">
        <f t="shared" ca="1" si="31"/>
        <v/>
      </c>
      <c r="AL16" s="1" t="e">
        <f t="shared" ca="1" si="38"/>
        <v>#VALUE!</v>
      </c>
      <c r="AM16" s="1" t="e">
        <f t="shared" ca="1" si="39"/>
        <v>#VALUE!</v>
      </c>
      <c r="AN16" s="1" t="e">
        <f t="shared" ca="1" si="40"/>
        <v>#VALUE!</v>
      </c>
      <c r="AO16" s="1" t="e">
        <f t="shared" ca="1" si="41"/>
        <v>#VALUE!</v>
      </c>
      <c r="AP16" s="1" t="str">
        <f t="shared" ca="1" si="42"/>
        <v>OK</v>
      </c>
    </row>
    <row r="17" spans="1:42" s="1" customFormat="1" x14ac:dyDescent="0.15">
      <c r="A17" s="2">
        <v>13</v>
      </c>
      <c r="B17" s="7" t="str">
        <f t="shared" ca="1" si="37"/>
        <v/>
      </c>
      <c r="C17" s="67" t="str">
        <f t="shared" ca="1" si="1"/>
        <v/>
      </c>
      <c r="D17" s="68" t="str">
        <f t="shared" ca="1" si="2"/>
        <v/>
      </c>
      <c r="E17" s="67" t="str">
        <f t="shared" ca="1" si="3"/>
        <v/>
      </c>
      <c r="F17" s="68" t="str">
        <f t="shared" ca="1" si="4"/>
        <v/>
      </c>
      <c r="G17" s="67" t="str">
        <f t="shared" ca="1" si="5"/>
        <v/>
      </c>
      <c r="H17" s="68" t="str">
        <f t="shared" ca="1" si="6"/>
        <v/>
      </c>
      <c r="I17" s="67" t="str">
        <f t="shared" ca="1" si="7"/>
        <v/>
      </c>
      <c r="J17" s="68" t="str">
        <f t="shared" ca="1" si="8"/>
        <v/>
      </c>
      <c r="K17" s="73" t="str">
        <f t="shared" ca="1" si="9"/>
        <v/>
      </c>
      <c r="L17" s="73" t="str">
        <f t="shared" ca="1" si="10"/>
        <v/>
      </c>
      <c r="M17" s="73" t="str">
        <f t="shared" ca="1" si="11"/>
        <v/>
      </c>
      <c r="N17" s="73" t="str">
        <f t="shared" ca="1" si="12"/>
        <v/>
      </c>
      <c r="O17" s="73" t="str">
        <f t="shared" ca="1" si="13"/>
        <v/>
      </c>
      <c r="P17" s="73" t="str">
        <f t="shared" ca="1" si="14"/>
        <v/>
      </c>
      <c r="Q17" s="73" t="str">
        <f t="shared" ca="1" si="15"/>
        <v/>
      </c>
      <c r="R17" s="73" t="str">
        <f t="shared" ca="1" si="16"/>
        <v/>
      </c>
      <c r="S17" s="73" t="str">
        <f t="shared" ca="1" si="17"/>
        <v/>
      </c>
      <c r="T17" s="73" t="str">
        <f t="shared" ca="1" si="18"/>
        <v/>
      </c>
      <c r="U17" s="73" t="str">
        <f t="shared" ca="1" si="19"/>
        <v/>
      </c>
      <c r="V17" s="73" t="str">
        <f t="shared" ca="1" si="20"/>
        <v/>
      </c>
      <c r="W17" s="73" t="str">
        <f t="shared" ca="1" si="21"/>
        <v/>
      </c>
      <c r="X17" s="73" t="str">
        <f t="shared" ca="1" si="22"/>
        <v/>
      </c>
      <c r="Y17" s="73" t="str">
        <f t="shared" ca="1" si="23"/>
        <v/>
      </c>
      <c r="Z17" s="73" t="str">
        <f t="shared" ca="1" si="24"/>
        <v/>
      </c>
      <c r="AA17" s="73" t="str">
        <f t="shared" ca="1" si="25"/>
        <v/>
      </c>
      <c r="AB17" s="73" t="str">
        <f t="shared" ca="1" si="26"/>
        <v/>
      </c>
      <c r="AC17" s="73" t="str">
        <f t="shared" ca="1" si="27"/>
        <v/>
      </c>
      <c r="AD17" s="73" t="str">
        <f t="shared" ca="1" si="28"/>
        <v/>
      </c>
      <c r="AE17" s="73" t="str">
        <f t="shared" ca="1" si="29"/>
        <v/>
      </c>
      <c r="AF17" s="73" t="str">
        <f t="shared" ca="1" si="30"/>
        <v/>
      </c>
      <c r="AG17" s="78" t="str">
        <f t="shared" ca="1" si="31"/>
        <v/>
      </c>
      <c r="AH17" s="78" t="str">
        <f t="shared" ca="1" si="31"/>
        <v/>
      </c>
      <c r="AI17" s="78" t="str">
        <f t="shared" ca="1" si="31"/>
        <v/>
      </c>
      <c r="AJ17" s="82" t="str">
        <f t="shared" ca="1" si="31"/>
        <v/>
      </c>
      <c r="AK17" s="3" t="str">
        <f t="shared" ca="1" si="31"/>
        <v/>
      </c>
      <c r="AL17" s="1" t="e">
        <f t="shared" ca="1" si="38"/>
        <v>#VALUE!</v>
      </c>
      <c r="AM17" s="1" t="e">
        <f t="shared" ca="1" si="39"/>
        <v>#VALUE!</v>
      </c>
      <c r="AN17" s="1" t="e">
        <f t="shared" ca="1" si="40"/>
        <v>#VALUE!</v>
      </c>
      <c r="AO17" s="1" t="e">
        <f t="shared" ca="1" si="41"/>
        <v>#VALUE!</v>
      </c>
      <c r="AP17" s="1" t="str">
        <f t="shared" ca="1" si="42"/>
        <v>OK</v>
      </c>
    </row>
    <row r="18" spans="1:42" s="1" customFormat="1" x14ac:dyDescent="0.15">
      <c r="A18" s="2">
        <v>14</v>
      </c>
      <c r="B18" s="7" t="str">
        <f t="shared" ca="1" si="37"/>
        <v/>
      </c>
      <c r="C18" s="67" t="str">
        <f t="shared" ca="1" si="1"/>
        <v/>
      </c>
      <c r="D18" s="68" t="str">
        <f t="shared" ca="1" si="2"/>
        <v/>
      </c>
      <c r="E18" s="67" t="str">
        <f t="shared" ca="1" si="3"/>
        <v/>
      </c>
      <c r="F18" s="68" t="str">
        <f t="shared" ca="1" si="4"/>
        <v/>
      </c>
      <c r="G18" s="67" t="str">
        <f t="shared" ca="1" si="5"/>
        <v/>
      </c>
      <c r="H18" s="68" t="str">
        <f t="shared" ca="1" si="6"/>
        <v/>
      </c>
      <c r="I18" s="67" t="str">
        <f t="shared" ca="1" si="7"/>
        <v/>
      </c>
      <c r="J18" s="68" t="str">
        <f t="shared" ca="1" si="8"/>
        <v/>
      </c>
      <c r="K18" s="73" t="str">
        <f t="shared" ca="1" si="9"/>
        <v/>
      </c>
      <c r="L18" s="73" t="str">
        <f t="shared" ca="1" si="10"/>
        <v/>
      </c>
      <c r="M18" s="73" t="str">
        <f t="shared" ca="1" si="11"/>
        <v/>
      </c>
      <c r="N18" s="73" t="str">
        <f t="shared" ca="1" si="12"/>
        <v/>
      </c>
      <c r="O18" s="73" t="str">
        <f t="shared" ca="1" si="13"/>
        <v/>
      </c>
      <c r="P18" s="73" t="str">
        <f t="shared" ca="1" si="14"/>
        <v/>
      </c>
      <c r="Q18" s="73" t="str">
        <f t="shared" ca="1" si="15"/>
        <v/>
      </c>
      <c r="R18" s="73" t="str">
        <f t="shared" ca="1" si="16"/>
        <v/>
      </c>
      <c r="S18" s="73" t="str">
        <f t="shared" ca="1" si="17"/>
        <v/>
      </c>
      <c r="T18" s="73" t="str">
        <f t="shared" ca="1" si="18"/>
        <v/>
      </c>
      <c r="U18" s="73" t="str">
        <f t="shared" ca="1" si="19"/>
        <v/>
      </c>
      <c r="V18" s="73" t="str">
        <f t="shared" ca="1" si="20"/>
        <v/>
      </c>
      <c r="W18" s="73" t="str">
        <f t="shared" ca="1" si="21"/>
        <v/>
      </c>
      <c r="X18" s="73" t="str">
        <f t="shared" ca="1" si="22"/>
        <v/>
      </c>
      <c r="Y18" s="73" t="str">
        <f t="shared" ca="1" si="23"/>
        <v/>
      </c>
      <c r="Z18" s="73" t="str">
        <f t="shared" ca="1" si="24"/>
        <v/>
      </c>
      <c r="AA18" s="73" t="str">
        <f t="shared" ca="1" si="25"/>
        <v/>
      </c>
      <c r="AB18" s="73" t="str">
        <f t="shared" ca="1" si="26"/>
        <v/>
      </c>
      <c r="AC18" s="73" t="str">
        <f t="shared" ca="1" si="27"/>
        <v/>
      </c>
      <c r="AD18" s="73" t="str">
        <f t="shared" ca="1" si="28"/>
        <v/>
      </c>
      <c r="AE18" s="73" t="str">
        <f t="shared" ca="1" si="29"/>
        <v/>
      </c>
      <c r="AF18" s="73" t="str">
        <f t="shared" ca="1" si="30"/>
        <v/>
      </c>
      <c r="AG18" s="78" t="str">
        <f t="shared" ca="1" si="31"/>
        <v/>
      </c>
      <c r="AH18" s="78" t="str">
        <f t="shared" ca="1" si="31"/>
        <v/>
      </c>
      <c r="AI18" s="78" t="str">
        <f t="shared" ca="1" si="31"/>
        <v/>
      </c>
      <c r="AJ18" s="82" t="str">
        <f t="shared" ca="1" si="31"/>
        <v/>
      </c>
      <c r="AK18" s="3" t="str">
        <f t="shared" ca="1" si="31"/>
        <v/>
      </c>
      <c r="AL18" s="1" t="e">
        <f t="shared" ca="1" si="38"/>
        <v>#VALUE!</v>
      </c>
      <c r="AM18" s="1" t="e">
        <f t="shared" ca="1" si="39"/>
        <v>#VALUE!</v>
      </c>
      <c r="AN18" s="1" t="e">
        <f t="shared" ca="1" si="40"/>
        <v>#VALUE!</v>
      </c>
      <c r="AO18" s="1" t="e">
        <f t="shared" ca="1" si="41"/>
        <v>#VALUE!</v>
      </c>
      <c r="AP18" s="1" t="str">
        <f t="shared" ca="1" si="42"/>
        <v>OK</v>
      </c>
    </row>
    <row r="19" spans="1:42" s="1" customFormat="1" x14ac:dyDescent="0.15">
      <c r="A19" s="2">
        <v>15</v>
      </c>
      <c r="B19" s="7" t="str">
        <f t="shared" ca="1" si="37"/>
        <v/>
      </c>
      <c r="C19" s="67" t="str">
        <f t="shared" ca="1" si="1"/>
        <v/>
      </c>
      <c r="D19" s="68" t="str">
        <f t="shared" ca="1" si="2"/>
        <v/>
      </c>
      <c r="E19" s="67" t="str">
        <f t="shared" ca="1" si="3"/>
        <v/>
      </c>
      <c r="F19" s="68" t="str">
        <f t="shared" ca="1" si="4"/>
        <v/>
      </c>
      <c r="G19" s="67" t="str">
        <f t="shared" ca="1" si="5"/>
        <v/>
      </c>
      <c r="H19" s="68" t="str">
        <f t="shared" ca="1" si="6"/>
        <v/>
      </c>
      <c r="I19" s="67" t="str">
        <f t="shared" ca="1" si="7"/>
        <v/>
      </c>
      <c r="J19" s="68" t="str">
        <f t="shared" ca="1" si="8"/>
        <v/>
      </c>
      <c r="K19" s="73" t="str">
        <f t="shared" ca="1" si="9"/>
        <v/>
      </c>
      <c r="L19" s="73" t="str">
        <f t="shared" ca="1" si="10"/>
        <v/>
      </c>
      <c r="M19" s="73" t="str">
        <f t="shared" ca="1" si="11"/>
        <v/>
      </c>
      <c r="N19" s="73" t="str">
        <f t="shared" ca="1" si="12"/>
        <v/>
      </c>
      <c r="O19" s="73" t="str">
        <f t="shared" ca="1" si="13"/>
        <v/>
      </c>
      <c r="P19" s="73" t="str">
        <f t="shared" ca="1" si="14"/>
        <v/>
      </c>
      <c r="Q19" s="73" t="str">
        <f t="shared" ca="1" si="15"/>
        <v/>
      </c>
      <c r="R19" s="73" t="str">
        <f t="shared" ca="1" si="16"/>
        <v/>
      </c>
      <c r="S19" s="73" t="str">
        <f t="shared" ca="1" si="17"/>
        <v/>
      </c>
      <c r="T19" s="73" t="str">
        <f t="shared" ca="1" si="18"/>
        <v/>
      </c>
      <c r="U19" s="73" t="str">
        <f t="shared" ca="1" si="19"/>
        <v/>
      </c>
      <c r="V19" s="73" t="str">
        <f t="shared" ca="1" si="20"/>
        <v/>
      </c>
      <c r="W19" s="73" t="str">
        <f t="shared" ca="1" si="21"/>
        <v/>
      </c>
      <c r="X19" s="73" t="str">
        <f t="shared" ca="1" si="22"/>
        <v/>
      </c>
      <c r="Y19" s="73" t="str">
        <f t="shared" ca="1" si="23"/>
        <v/>
      </c>
      <c r="Z19" s="73" t="str">
        <f t="shared" ca="1" si="24"/>
        <v/>
      </c>
      <c r="AA19" s="73" t="str">
        <f t="shared" ca="1" si="25"/>
        <v/>
      </c>
      <c r="AB19" s="73" t="str">
        <f t="shared" ca="1" si="26"/>
        <v/>
      </c>
      <c r="AC19" s="73" t="str">
        <f t="shared" ca="1" si="27"/>
        <v/>
      </c>
      <c r="AD19" s="73" t="str">
        <f t="shared" ca="1" si="28"/>
        <v/>
      </c>
      <c r="AE19" s="73" t="str">
        <f t="shared" ca="1" si="29"/>
        <v/>
      </c>
      <c r="AF19" s="73" t="str">
        <f t="shared" ca="1" si="30"/>
        <v/>
      </c>
      <c r="AG19" s="78" t="str">
        <f t="shared" ca="1" si="31"/>
        <v/>
      </c>
      <c r="AH19" s="78" t="str">
        <f t="shared" ca="1" si="31"/>
        <v/>
      </c>
      <c r="AI19" s="78" t="str">
        <f t="shared" ca="1" si="31"/>
        <v/>
      </c>
      <c r="AJ19" s="82" t="str">
        <f t="shared" ca="1" si="31"/>
        <v/>
      </c>
      <c r="AK19" s="3" t="str">
        <f t="shared" ca="1" si="31"/>
        <v/>
      </c>
      <c r="AL19" s="1" t="e">
        <f t="shared" ca="1" si="38"/>
        <v>#VALUE!</v>
      </c>
      <c r="AM19" s="1" t="e">
        <f t="shared" ca="1" si="39"/>
        <v>#VALUE!</v>
      </c>
      <c r="AN19" s="1" t="e">
        <f t="shared" ca="1" si="40"/>
        <v>#VALUE!</v>
      </c>
      <c r="AO19" s="1" t="e">
        <f t="shared" ca="1" si="41"/>
        <v>#VALUE!</v>
      </c>
      <c r="AP19" s="1" t="str">
        <f t="shared" ca="1" si="42"/>
        <v>OK</v>
      </c>
    </row>
    <row r="20" spans="1:42" s="1" customFormat="1" x14ac:dyDescent="0.15">
      <c r="A20" s="2">
        <v>16</v>
      </c>
      <c r="B20" s="7" t="str">
        <f t="shared" ca="1" si="37"/>
        <v/>
      </c>
      <c r="C20" s="67" t="str">
        <f t="shared" ca="1" si="1"/>
        <v/>
      </c>
      <c r="D20" s="68" t="str">
        <f t="shared" ca="1" si="2"/>
        <v/>
      </c>
      <c r="E20" s="67" t="str">
        <f t="shared" ca="1" si="3"/>
        <v/>
      </c>
      <c r="F20" s="68" t="str">
        <f t="shared" ca="1" si="4"/>
        <v/>
      </c>
      <c r="G20" s="67" t="str">
        <f t="shared" ca="1" si="5"/>
        <v/>
      </c>
      <c r="H20" s="68" t="str">
        <f t="shared" ca="1" si="6"/>
        <v/>
      </c>
      <c r="I20" s="67" t="str">
        <f t="shared" ca="1" si="7"/>
        <v/>
      </c>
      <c r="J20" s="68" t="str">
        <f t="shared" ca="1" si="8"/>
        <v/>
      </c>
      <c r="K20" s="73" t="str">
        <f t="shared" ca="1" si="9"/>
        <v/>
      </c>
      <c r="L20" s="73" t="str">
        <f t="shared" ca="1" si="10"/>
        <v/>
      </c>
      <c r="M20" s="73" t="str">
        <f t="shared" ca="1" si="11"/>
        <v/>
      </c>
      <c r="N20" s="73" t="str">
        <f t="shared" ca="1" si="12"/>
        <v/>
      </c>
      <c r="O20" s="73" t="str">
        <f t="shared" ca="1" si="13"/>
        <v/>
      </c>
      <c r="P20" s="73" t="str">
        <f t="shared" ca="1" si="14"/>
        <v/>
      </c>
      <c r="Q20" s="73" t="str">
        <f t="shared" ca="1" si="15"/>
        <v/>
      </c>
      <c r="R20" s="73" t="str">
        <f t="shared" ca="1" si="16"/>
        <v/>
      </c>
      <c r="S20" s="73" t="str">
        <f t="shared" ca="1" si="17"/>
        <v/>
      </c>
      <c r="T20" s="73" t="str">
        <f t="shared" ca="1" si="18"/>
        <v/>
      </c>
      <c r="U20" s="73" t="str">
        <f t="shared" ca="1" si="19"/>
        <v/>
      </c>
      <c r="V20" s="73" t="str">
        <f t="shared" ca="1" si="20"/>
        <v/>
      </c>
      <c r="W20" s="73" t="str">
        <f t="shared" ca="1" si="21"/>
        <v/>
      </c>
      <c r="X20" s="73" t="str">
        <f t="shared" ca="1" si="22"/>
        <v/>
      </c>
      <c r="Y20" s="73" t="str">
        <f t="shared" ca="1" si="23"/>
        <v/>
      </c>
      <c r="Z20" s="73" t="str">
        <f t="shared" ca="1" si="24"/>
        <v/>
      </c>
      <c r="AA20" s="73" t="str">
        <f t="shared" ca="1" si="25"/>
        <v/>
      </c>
      <c r="AB20" s="73" t="str">
        <f t="shared" ca="1" si="26"/>
        <v/>
      </c>
      <c r="AC20" s="73" t="str">
        <f t="shared" ca="1" si="27"/>
        <v/>
      </c>
      <c r="AD20" s="73" t="str">
        <f t="shared" ca="1" si="28"/>
        <v/>
      </c>
      <c r="AE20" s="73" t="str">
        <f t="shared" ca="1" si="29"/>
        <v/>
      </c>
      <c r="AF20" s="73" t="str">
        <f t="shared" ca="1" si="30"/>
        <v/>
      </c>
      <c r="AG20" s="78" t="str">
        <f t="shared" ca="1" si="31"/>
        <v/>
      </c>
      <c r="AH20" s="78" t="str">
        <f t="shared" ca="1" si="31"/>
        <v/>
      </c>
      <c r="AI20" s="78" t="str">
        <f t="shared" ca="1" si="31"/>
        <v/>
      </c>
      <c r="AJ20" s="82" t="str">
        <f t="shared" ca="1" si="31"/>
        <v/>
      </c>
      <c r="AK20" s="3" t="str">
        <f t="shared" ca="1" si="31"/>
        <v/>
      </c>
      <c r="AL20" s="1" t="e">
        <f t="shared" ca="1" si="38"/>
        <v>#VALUE!</v>
      </c>
      <c r="AM20" s="1" t="e">
        <f t="shared" ca="1" si="39"/>
        <v>#VALUE!</v>
      </c>
      <c r="AN20" s="1" t="e">
        <f t="shared" ca="1" si="40"/>
        <v>#VALUE!</v>
      </c>
      <c r="AO20" s="1" t="e">
        <f t="shared" ca="1" si="41"/>
        <v>#VALUE!</v>
      </c>
      <c r="AP20" s="1" t="str">
        <f t="shared" ca="1" si="42"/>
        <v>OK</v>
      </c>
    </row>
    <row r="21" spans="1:42" s="1" customFormat="1" x14ac:dyDescent="0.15">
      <c r="A21" s="2">
        <v>17</v>
      </c>
      <c r="B21" s="7" t="str">
        <f t="shared" ca="1" si="37"/>
        <v/>
      </c>
      <c r="C21" s="67" t="str">
        <f t="shared" ca="1" si="1"/>
        <v/>
      </c>
      <c r="D21" s="68" t="str">
        <f t="shared" ca="1" si="2"/>
        <v/>
      </c>
      <c r="E21" s="67" t="str">
        <f t="shared" ca="1" si="3"/>
        <v/>
      </c>
      <c r="F21" s="68" t="str">
        <f t="shared" ca="1" si="4"/>
        <v/>
      </c>
      <c r="G21" s="67" t="str">
        <f t="shared" ca="1" si="5"/>
        <v/>
      </c>
      <c r="H21" s="68" t="str">
        <f t="shared" ca="1" si="6"/>
        <v/>
      </c>
      <c r="I21" s="67" t="str">
        <f t="shared" ca="1" si="7"/>
        <v/>
      </c>
      <c r="J21" s="68" t="str">
        <f t="shared" ca="1" si="8"/>
        <v/>
      </c>
      <c r="K21" s="73" t="str">
        <f t="shared" ca="1" si="9"/>
        <v/>
      </c>
      <c r="L21" s="73" t="str">
        <f t="shared" ca="1" si="10"/>
        <v/>
      </c>
      <c r="M21" s="73" t="str">
        <f t="shared" ca="1" si="11"/>
        <v/>
      </c>
      <c r="N21" s="73" t="str">
        <f t="shared" ca="1" si="12"/>
        <v/>
      </c>
      <c r="O21" s="73" t="str">
        <f t="shared" ca="1" si="13"/>
        <v/>
      </c>
      <c r="P21" s="73" t="str">
        <f t="shared" ca="1" si="14"/>
        <v/>
      </c>
      <c r="Q21" s="73" t="str">
        <f t="shared" ca="1" si="15"/>
        <v/>
      </c>
      <c r="R21" s="73" t="str">
        <f t="shared" ca="1" si="16"/>
        <v/>
      </c>
      <c r="S21" s="73" t="str">
        <f t="shared" ca="1" si="17"/>
        <v/>
      </c>
      <c r="T21" s="73" t="str">
        <f t="shared" ca="1" si="18"/>
        <v/>
      </c>
      <c r="U21" s="73" t="str">
        <f t="shared" ca="1" si="19"/>
        <v/>
      </c>
      <c r="V21" s="73" t="str">
        <f t="shared" ca="1" si="20"/>
        <v/>
      </c>
      <c r="W21" s="73" t="str">
        <f t="shared" ca="1" si="21"/>
        <v/>
      </c>
      <c r="X21" s="73" t="str">
        <f t="shared" ca="1" si="22"/>
        <v/>
      </c>
      <c r="Y21" s="73" t="str">
        <f t="shared" ca="1" si="23"/>
        <v/>
      </c>
      <c r="Z21" s="73" t="str">
        <f t="shared" ca="1" si="24"/>
        <v/>
      </c>
      <c r="AA21" s="73" t="str">
        <f t="shared" ca="1" si="25"/>
        <v/>
      </c>
      <c r="AB21" s="73" t="str">
        <f t="shared" ca="1" si="26"/>
        <v/>
      </c>
      <c r="AC21" s="73" t="str">
        <f t="shared" ca="1" si="27"/>
        <v/>
      </c>
      <c r="AD21" s="73" t="str">
        <f t="shared" ca="1" si="28"/>
        <v/>
      </c>
      <c r="AE21" s="73" t="str">
        <f t="shared" ca="1" si="29"/>
        <v/>
      </c>
      <c r="AF21" s="73" t="str">
        <f t="shared" ca="1" si="30"/>
        <v/>
      </c>
      <c r="AG21" s="78" t="str">
        <f t="shared" ca="1" si="31"/>
        <v/>
      </c>
      <c r="AH21" s="78" t="str">
        <f t="shared" ca="1" si="31"/>
        <v/>
      </c>
      <c r="AI21" s="78" t="str">
        <f t="shared" ca="1" si="31"/>
        <v/>
      </c>
      <c r="AJ21" s="82" t="str">
        <f t="shared" ca="1" si="31"/>
        <v/>
      </c>
      <c r="AK21" s="3" t="str">
        <f t="shared" ca="1" si="31"/>
        <v/>
      </c>
      <c r="AL21" s="1" t="e">
        <f t="shared" ca="1" si="38"/>
        <v>#VALUE!</v>
      </c>
      <c r="AM21" s="1" t="e">
        <f t="shared" ca="1" si="39"/>
        <v>#VALUE!</v>
      </c>
      <c r="AN21" s="1" t="e">
        <f t="shared" ca="1" si="40"/>
        <v>#VALUE!</v>
      </c>
      <c r="AO21" s="1" t="e">
        <f t="shared" ca="1" si="41"/>
        <v>#VALUE!</v>
      </c>
      <c r="AP21" s="1" t="str">
        <f t="shared" ca="1" si="42"/>
        <v>OK</v>
      </c>
    </row>
    <row r="22" spans="1:42" s="1" customFormat="1" x14ac:dyDescent="0.15">
      <c r="A22" s="2">
        <v>18</v>
      </c>
      <c r="B22" s="7" t="str">
        <f t="shared" ca="1" si="37"/>
        <v/>
      </c>
      <c r="C22" s="67" t="str">
        <f t="shared" ca="1" si="1"/>
        <v/>
      </c>
      <c r="D22" s="68" t="str">
        <f t="shared" ca="1" si="2"/>
        <v/>
      </c>
      <c r="E22" s="67" t="str">
        <f t="shared" ca="1" si="3"/>
        <v/>
      </c>
      <c r="F22" s="68" t="str">
        <f t="shared" ca="1" si="4"/>
        <v/>
      </c>
      <c r="G22" s="67" t="str">
        <f t="shared" ca="1" si="5"/>
        <v/>
      </c>
      <c r="H22" s="68" t="str">
        <f t="shared" ca="1" si="6"/>
        <v/>
      </c>
      <c r="I22" s="67" t="str">
        <f t="shared" ca="1" si="7"/>
        <v/>
      </c>
      <c r="J22" s="68" t="str">
        <f t="shared" ca="1" si="8"/>
        <v/>
      </c>
      <c r="K22" s="73" t="str">
        <f t="shared" ca="1" si="9"/>
        <v/>
      </c>
      <c r="L22" s="73" t="str">
        <f t="shared" ca="1" si="10"/>
        <v/>
      </c>
      <c r="M22" s="73" t="str">
        <f t="shared" ca="1" si="11"/>
        <v/>
      </c>
      <c r="N22" s="73" t="str">
        <f t="shared" ca="1" si="12"/>
        <v/>
      </c>
      <c r="O22" s="73" t="str">
        <f t="shared" ca="1" si="13"/>
        <v/>
      </c>
      <c r="P22" s="73" t="str">
        <f t="shared" ca="1" si="14"/>
        <v/>
      </c>
      <c r="Q22" s="73" t="str">
        <f t="shared" ca="1" si="15"/>
        <v/>
      </c>
      <c r="R22" s="73" t="str">
        <f t="shared" ca="1" si="16"/>
        <v/>
      </c>
      <c r="S22" s="73" t="str">
        <f t="shared" ca="1" si="17"/>
        <v/>
      </c>
      <c r="T22" s="73" t="str">
        <f t="shared" ca="1" si="18"/>
        <v/>
      </c>
      <c r="U22" s="73" t="str">
        <f t="shared" ca="1" si="19"/>
        <v/>
      </c>
      <c r="V22" s="73" t="str">
        <f t="shared" ca="1" si="20"/>
        <v/>
      </c>
      <c r="W22" s="73" t="str">
        <f t="shared" ca="1" si="21"/>
        <v/>
      </c>
      <c r="X22" s="73" t="str">
        <f t="shared" ca="1" si="22"/>
        <v/>
      </c>
      <c r="Y22" s="73" t="str">
        <f t="shared" ca="1" si="23"/>
        <v/>
      </c>
      <c r="Z22" s="73" t="str">
        <f t="shared" ca="1" si="24"/>
        <v/>
      </c>
      <c r="AA22" s="73" t="str">
        <f t="shared" ca="1" si="25"/>
        <v/>
      </c>
      <c r="AB22" s="73" t="str">
        <f t="shared" ca="1" si="26"/>
        <v/>
      </c>
      <c r="AC22" s="73" t="str">
        <f t="shared" ca="1" si="27"/>
        <v/>
      </c>
      <c r="AD22" s="73" t="str">
        <f t="shared" ca="1" si="28"/>
        <v/>
      </c>
      <c r="AE22" s="73" t="str">
        <f t="shared" ca="1" si="29"/>
        <v/>
      </c>
      <c r="AF22" s="73" t="str">
        <f t="shared" ca="1" si="30"/>
        <v/>
      </c>
      <c r="AG22" s="78" t="str">
        <f t="shared" ca="1" si="31"/>
        <v/>
      </c>
      <c r="AH22" s="78" t="str">
        <f t="shared" ca="1" si="31"/>
        <v/>
      </c>
      <c r="AI22" s="78" t="str">
        <f t="shared" ca="1" si="31"/>
        <v/>
      </c>
      <c r="AJ22" s="82" t="str">
        <f t="shared" ca="1" si="31"/>
        <v/>
      </c>
      <c r="AK22" s="3" t="str">
        <f t="shared" ca="1" si="31"/>
        <v/>
      </c>
      <c r="AL22" s="1" t="e">
        <f t="shared" ca="1" si="38"/>
        <v>#VALUE!</v>
      </c>
      <c r="AM22" s="1" t="e">
        <f t="shared" ca="1" si="39"/>
        <v>#VALUE!</v>
      </c>
      <c r="AN22" s="1" t="e">
        <f t="shared" ca="1" si="40"/>
        <v>#VALUE!</v>
      </c>
      <c r="AO22" s="1" t="e">
        <f t="shared" ca="1" si="41"/>
        <v>#VALUE!</v>
      </c>
      <c r="AP22" s="1" t="str">
        <f t="shared" ca="1" si="42"/>
        <v>OK</v>
      </c>
    </row>
    <row r="23" spans="1:42" s="1" customFormat="1" x14ac:dyDescent="0.15">
      <c r="A23" s="2">
        <v>19</v>
      </c>
      <c r="B23" s="7" t="str">
        <f t="shared" ca="1" si="37"/>
        <v/>
      </c>
      <c r="C23" s="67" t="str">
        <f t="shared" ca="1" si="1"/>
        <v/>
      </c>
      <c r="D23" s="68" t="str">
        <f t="shared" ca="1" si="2"/>
        <v/>
      </c>
      <c r="E23" s="67" t="str">
        <f t="shared" ca="1" si="3"/>
        <v/>
      </c>
      <c r="F23" s="68" t="str">
        <f t="shared" ca="1" si="4"/>
        <v/>
      </c>
      <c r="G23" s="67" t="str">
        <f t="shared" ca="1" si="5"/>
        <v/>
      </c>
      <c r="H23" s="68" t="str">
        <f t="shared" ca="1" si="6"/>
        <v/>
      </c>
      <c r="I23" s="67" t="str">
        <f t="shared" ca="1" si="7"/>
        <v/>
      </c>
      <c r="J23" s="68" t="str">
        <f t="shared" ca="1" si="8"/>
        <v/>
      </c>
      <c r="K23" s="73" t="str">
        <f t="shared" ca="1" si="9"/>
        <v/>
      </c>
      <c r="L23" s="73" t="str">
        <f t="shared" ca="1" si="10"/>
        <v/>
      </c>
      <c r="M23" s="73" t="str">
        <f t="shared" ca="1" si="11"/>
        <v/>
      </c>
      <c r="N23" s="73" t="str">
        <f t="shared" ca="1" si="12"/>
        <v/>
      </c>
      <c r="O23" s="73" t="str">
        <f t="shared" ca="1" si="13"/>
        <v/>
      </c>
      <c r="P23" s="73" t="str">
        <f t="shared" ca="1" si="14"/>
        <v/>
      </c>
      <c r="Q23" s="73" t="str">
        <f t="shared" ca="1" si="15"/>
        <v/>
      </c>
      <c r="R23" s="73" t="str">
        <f t="shared" ca="1" si="16"/>
        <v/>
      </c>
      <c r="S23" s="73" t="str">
        <f t="shared" ca="1" si="17"/>
        <v/>
      </c>
      <c r="T23" s="73" t="str">
        <f t="shared" ca="1" si="18"/>
        <v/>
      </c>
      <c r="U23" s="73" t="str">
        <f t="shared" ca="1" si="19"/>
        <v/>
      </c>
      <c r="V23" s="73" t="str">
        <f t="shared" ca="1" si="20"/>
        <v/>
      </c>
      <c r="W23" s="73" t="str">
        <f t="shared" ca="1" si="21"/>
        <v/>
      </c>
      <c r="X23" s="73" t="str">
        <f t="shared" ca="1" si="22"/>
        <v/>
      </c>
      <c r="Y23" s="73" t="str">
        <f t="shared" ca="1" si="23"/>
        <v/>
      </c>
      <c r="Z23" s="73" t="str">
        <f t="shared" ca="1" si="24"/>
        <v/>
      </c>
      <c r="AA23" s="73" t="str">
        <f t="shared" ca="1" si="25"/>
        <v/>
      </c>
      <c r="AB23" s="73" t="str">
        <f t="shared" ca="1" si="26"/>
        <v/>
      </c>
      <c r="AC23" s="73" t="str">
        <f t="shared" ca="1" si="27"/>
        <v/>
      </c>
      <c r="AD23" s="73" t="str">
        <f t="shared" ca="1" si="28"/>
        <v/>
      </c>
      <c r="AE23" s="73" t="str">
        <f t="shared" ca="1" si="29"/>
        <v/>
      </c>
      <c r="AF23" s="73" t="str">
        <f t="shared" ca="1" si="30"/>
        <v/>
      </c>
      <c r="AG23" s="78" t="str">
        <f t="shared" ca="1" si="31"/>
        <v/>
      </c>
      <c r="AH23" s="78" t="str">
        <f t="shared" ca="1" si="31"/>
        <v/>
      </c>
      <c r="AI23" s="78" t="str">
        <f t="shared" ca="1" si="31"/>
        <v/>
      </c>
      <c r="AJ23" s="82" t="str">
        <f t="shared" ca="1" si="31"/>
        <v/>
      </c>
      <c r="AK23" s="3" t="str">
        <f t="shared" ca="1" si="31"/>
        <v/>
      </c>
      <c r="AL23" s="1" t="e">
        <f t="shared" ca="1" si="38"/>
        <v>#VALUE!</v>
      </c>
      <c r="AM23" s="1" t="e">
        <f t="shared" ca="1" si="39"/>
        <v>#VALUE!</v>
      </c>
      <c r="AN23" s="1" t="e">
        <f t="shared" ca="1" si="40"/>
        <v>#VALUE!</v>
      </c>
      <c r="AO23" s="1" t="e">
        <f t="shared" ca="1" si="41"/>
        <v>#VALUE!</v>
      </c>
      <c r="AP23" s="1" t="str">
        <f t="shared" ca="1" si="42"/>
        <v>OK</v>
      </c>
    </row>
    <row r="24" spans="1:42" s="1" customFormat="1" x14ac:dyDescent="0.15">
      <c r="A24" s="2">
        <v>20</v>
      </c>
      <c r="B24" s="7" t="str">
        <f t="shared" ca="1" si="37"/>
        <v/>
      </c>
      <c r="C24" s="67" t="str">
        <f t="shared" ca="1" si="1"/>
        <v/>
      </c>
      <c r="D24" s="68" t="str">
        <f t="shared" ca="1" si="2"/>
        <v/>
      </c>
      <c r="E24" s="67" t="str">
        <f t="shared" ca="1" si="3"/>
        <v/>
      </c>
      <c r="F24" s="68" t="str">
        <f t="shared" ca="1" si="4"/>
        <v/>
      </c>
      <c r="G24" s="67" t="str">
        <f t="shared" ca="1" si="5"/>
        <v/>
      </c>
      <c r="H24" s="68" t="str">
        <f t="shared" ca="1" si="6"/>
        <v/>
      </c>
      <c r="I24" s="67" t="str">
        <f t="shared" ca="1" si="7"/>
        <v/>
      </c>
      <c r="J24" s="68" t="str">
        <f t="shared" ca="1" si="8"/>
        <v/>
      </c>
      <c r="K24" s="73" t="str">
        <f t="shared" ca="1" si="9"/>
        <v/>
      </c>
      <c r="L24" s="73" t="str">
        <f t="shared" ca="1" si="10"/>
        <v/>
      </c>
      <c r="M24" s="73" t="str">
        <f t="shared" ca="1" si="11"/>
        <v/>
      </c>
      <c r="N24" s="73" t="str">
        <f t="shared" ca="1" si="12"/>
        <v/>
      </c>
      <c r="O24" s="73" t="str">
        <f t="shared" ca="1" si="13"/>
        <v/>
      </c>
      <c r="P24" s="73" t="str">
        <f t="shared" ca="1" si="14"/>
        <v/>
      </c>
      <c r="Q24" s="73" t="str">
        <f t="shared" ca="1" si="15"/>
        <v/>
      </c>
      <c r="R24" s="73" t="str">
        <f t="shared" ca="1" si="16"/>
        <v/>
      </c>
      <c r="S24" s="73" t="str">
        <f t="shared" ca="1" si="17"/>
        <v/>
      </c>
      <c r="T24" s="73" t="str">
        <f t="shared" ca="1" si="18"/>
        <v/>
      </c>
      <c r="U24" s="73" t="str">
        <f t="shared" ca="1" si="19"/>
        <v/>
      </c>
      <c r="V24" s="73" t="str">
        <f t="shared" ca="1" si="20"/>
        <v/>
      </c>
      <c r="W24" s="73" t="str">
        <f t="shared" ca="1" si="21"/>
        <v/>
      </c>
      <c r="X24" s="73" t="str">
        <f t="shared" ca="1" si="22"/>
        <v/>
      </c>
      <c r="Y24" s="73" t="str">
        <f t="shared" ca="1" si="23"/>
        <v/>
      </c>
      <c r="Z24" s="73" t="str">
        <f t="shared" ca="1" si="24"/>
        <v/>
      </c>
      <c r="AA24" s="73" t="str">
        <f t="shared" ca="1" si="25"/>
        <v/>
      </c>
      <c r="AB24" s="73" t="str">
        <f t="shared" ca="1" si="26"/>
        <v/>
      </c>
      <c r="AC24" s="73" t="str">
        <f t="shared" ca="1" si="27"/>
        <v/>
      </c>
      <c r="AD24" s="73" t="str">
        <f t="shared" ca="1" si="28"/>
        <v/>
      </c>
      <c r="AE24" s="73" t="str">
        <f t="shared" ca="1" si="29"/>
        <v/>
      </c>
      <c r="AF24" s="73" t="str">
        <f t="shared" ca="1" si="30"/>
        <v/>
      </c>
      <c r="AG24" s="78" t="str">
        <f t="shared" ca="1" si="31"/>
        <v/>
      </c>
      <c r="AH24" s="78" t="str">
        <f t="shared" ca="1" si="31"/>
        <v/>
      </c>
      <c r="AI24" s="78" t="str">
        <f t="shared" ca="1" si="31"/>
        <v/>
      </c>
      <c r="AJ24" s="82" t="str">
        <f t="shared" ca="1" si="31"/>
        <v/>
      </c>
      <c r="AK24" s="3" t="str">
        <f t="shared" ca="1" si="31"/>
        <v/>
      </c>
      <c r="AL24" s="1" t="e">
        <f t="shared" ca="1" si="38"/>
        <v>#VALUE!</v>
      </c>
      <c r="AM24" s="1" t="e">
        <f t="shared" ca="1" si="39"/>
        <v>#VALUE!</v>
      </c>
      <c r="AN24" s="1" t="e">
        <f t="shared" ca="1" si="40"/>
        <v>#VALUE!</v>
      </c>
      <c r="AO24" s="1" t="e">
        <f t="shared" ca="1" si="41"/>
        <v>#VALUE!</v>
      </c>
      <c r="AP24" s="1" t="str">
        <f t="shared" ca="1" si="42"/>
        <v>OK</v>
      </c>
    </row>
    <row r="25" spans="1:42" s="1" customFormat="1" x14ac:dyDescent="0.15">
      <c r="A25" s="2">
        <v>21</v>
      </c>
      <c r="B25" s="7" t="str">
        <f t="shared" ca="1" si="37"/>
        <v/>
      </c>
      <c r="C25" s="67" t="str">
        <f t="shared" ca="1" si="1"/>
        <v/>
      </c>
      <c r="D25" s="68" t="str">
        <f t="shared" ca="1" si="2"/>
        <v/>
      </c>
      <c r="E25" s="67" t="str">
        <f t="shared" ca="1" si="3"/>
        <v/>
      </c>
      <c r="F25" s="68" t="str">
        <f t="shared" ca="1" si="4"/>
        <v/>
      </c>
      <c r="G25" s="67" t="str">
        <f t="shared" ca="1" si="5"/>
        <v/>
      </c>
      <c r="H25" s="68" t="str">
        <f t="shared" ca="1" si="6"/>
        <v/>
      </c>
      <c r="I25" s="67" t="str">
        <f t="shared" ca="1" si="7"/>
        <v/>
      </c>
      <c r="J25" s="68" t="str">
        <f t="shared" ca="1" si="8"/>
        <v/>
      </c>
      <c r="K25" s="73" t="str">
        <f t="shared" ca="1" si="9"/>
        <v/>
      </c>
      <c r="L25" s="73" t="str">
        <f t="shared" ca="1" si="10"/>
        <v/>
      </c>
      <c r="M25" s="73" t="str">
        <f t="shared" ca="1" si="11"/>
        <v/>
      </c>
      <c r="N25" s="73" t="str">
        <f t="shared" ca="1" si="12"/>
        <v/>
      </c>
      <c r="O25" s="73" t="str">
        <f t="shared" ca="1" si="13"/>
        <v/>
      </c>
      <c r="P25" s="73" t="str">
        <f t="shared" ca="1" si="14"/>
        <v/>
      </c>
      <c r="Q25" s="73" t="str">
        <f t="shared" ca="1" si="15"/>
        <v/>
      </c>
      <c r="R25" s="73" t="str">
        <f t="shared" ca="1" si="16"/>
        <v/>
      </c>
      <c r="S25" s="73" t="str">
        <f t="shared" ca="1" si="17"/>
        <v/>
      </c>
      <c r="T25" s="73" t="str">
        <f t="shared" ca="1" si="18"/>
        <v/>
      </c>
      <c r="U25" s="73" t="str">
        <f t="shared" ca="1" si="19"/>
        <v/>
      </c>
      <c r="V25" s="73" t="str">
        <f t="shared" ca="1" si="20"/>
        <v/>
      </c>
      <c r="W25" s="73" t="str">
        <f t="shared" ca="1" si="21"/>
        <v/>
      </c>
      <c r="X25" s="73" t="str">
        <f t="shared" ca="1" si="22"/>
        <v/>
      </c>
      <c r="Y25" s="73" t="str">
        <f t="shared" ca="1" si="23"/>
        <v/>
      </c>
      <c r="Z25" s="73" t="str">
        <f t="shared" ca="1" si="24"/>
        <v/>
      </c>
      <c r="AA25" s="73" t="str">
        <f t="shared" ca="1" si="25"/>
        <v/>
      </c>
      <c r="AB25" s="73" t="str">
        <f t="shared" ca="1" si="26"/>
        <v/>
      </c>
      <c r="AC25" s="73" t="str">
        <f t="shared" ca="1" si="27"/>
        <v/>
      </c>
      <c r="AD25" s="73" t="str">
        <f t="shared" ca="1" si="28"/>
        <v/>
      </c>
      <c r="AE25" s="73" t="str">
        <f t="shared" ca="1" si="29"/>
        <v/>
      </c>
      <c r="AF25" s="73" t="str">
        <f t="shared" ca="1" si="30"/>
        <v/>
      </c>
      <c r="AG25" s="78" t="str">
        <f t="shared" ca="1" si="31"/>
        <v/>
      </c>
      <c r="AH25" s="78" t="str">
        <f t="shared" ca="1" si="31"/>
        <v/>
      </c>
      <c r="AI25" s="78" t="str">
        <f t="shared" ca="1" si="31"/>
        <v/>
      </c>
      <c r="AJ25" s="82" t="str">
        <f t="shared" ca="1" si="31"/>
        <v/>
      </c>
      <c r="AK25" s="3" t="str">
        <f t="shared" ca="1" si="31"/>
        <v/>
      </c>
      <c r="AL25" s="1" t="e">
        <f t="shared" ca="1" si="38"/>
        <v>#VALUE!</v>
      </c>
      <c r="AM25" s="1" t="e">
        <f t="shared" ca="1" si="39"/>
        <v>#VALUE!</v>
      </c>
      <c r="AN25" s="1" t="e">
        <f t="shared" ca="1" si="40"/>
        <v>#VALUE!</v>
      </c>
      <c r="AO25" s="1" t="e">
        <f t="shared" ca="1" si="41"/>
        <v>#VALUE!</v>
      </c>
      <c r="AP25" s="1" t="str">
        <f t="shared" ca="1" si="42"/>
        <v>OK</v>
      </c>
    </row>
    <row r="26" spans="1:42" s="1" customFormat="1" x14ac:dyDescent="0.15">
      <c r="A26" s="2">
        <v>22</v>
      </c>
      <c r="B26" s="7" t="str">
        <f t="shared" ca="1" si="37"/>
        <v/>
      </c>
      <c r="C26" s="67" t="str">
        <f t="shared" ca="1" si="1"/>
        <v/>
      </c>
      <c r="D26" s="68" t="str">
        <f t="shared" ca="1" si="2"/>
        <v/>
      </c>
      <c r="E26" s="67" t="str">
        <f t="shared" ca="1" si="3"/>
        <v/>
      </c>
      <c r="F26" s="68" t="str">
        <f t="shared" ca="1" si="4"/>
        <v/>
      </c>
      <c r="G26" s="67" t="str">
        <f t="shared" ca="1" si="5"/>
        <v/>
      </c>
      <c r="H26" s="68" t="str">
        <f t="shared" ca="1" si="6"/>
        <v/>
      </c>
      <c r="I26" s="67" t="str">
        <f t="shared" ca="1" si="7"/>
        <v/>
      </c>
      <c r="J26" s="68" t="str">
        <f t="shared" ca="1" si="8"/>
        <v/>
      </c>
      <c r="K26" s="73" t="str">
        <f t="shared" ca="1" si="9"/>
        <v/>
      </c>
      <c r="L26" s="73" t="str">
        <f t="shared" ca="1" si="10"/>
        <v/>
      </c>
      <c r="M26" s="73" t="str">
        <f t="shared" ca="1" si="11"/>
        <v/>
      </c>
      <c r="N26" s="73" t="str">
        <f t="shared" ca="1" si="12"/>
        <v/>
      </c>
      <c r="O26" s="73" t="str">
        <f t="shared" ca="1" si="13"/>
        <v/>
      </c>
      <c r="P26" s="73" t="str">
        <f t="shared" ca="1" si="14"/>
        <v/>
      </c>
      <c r="Q26" s="73" t="str">
        <f t="shared" ca="1" si="15"/>
        <v/>
      </c>
      <c r="R26" s="73" t="str">
        <f t="shared" ca="1" si="16"/>
        <v/>
      </c>
      <c r="S26" s="73" t="str">
        <f t="shared" ca="1" si="17"/>
        <v/>
      </c>
      <c r="T26" s="73" t="str">
        <f t="shared" ca="1" si="18"/>
        <v/>
      </c>
      <c r="U26" s="73" t="str">
        <f t="shared" ca="1" si="19"/>
        <v/>
      </c>
      <c r="V26" s="73" t="str">
        <f t="shared" ca="1" si="20"/>
        <v/>
      </c>
      <c r="W26" s="73" t="str">
        <f t="shared" ca="1" si="21"/>
        <v/>
      </c>
      <c r="X26" s="73" t="str">
        <f t="shared" ca="1" si="22"/>
        <v/>
      </c>
      <c r="Y26" s="73" t="str">
        <f t="shared" ca="1" si="23"/>
        <v/>
      </c>
      <c r="Z26" s="73" t="str">
        <f t="shared" ca="1" si="24"/>
        <v/>
      </c>
      <c r="AA26" s="73" t="str">
        <f t="shared" ca="1" si="25"/>
        <v/>
      </c>
      <c r="AB26" s="73" t="str">
        <f t="shared" ca="1" si="26"/>
        <v/>
      </c>
      <c r="AC26" s="73" t="str">
        <f t="shared" ca="1" si="27"/>
        <v/>
      </c>
      <c r="AD26" s="73" t="str">
        <f t="shared" ca="1" si="28"/>
        <v/>
      </c>
      <c r="AE26" s="73" t="str">
        <f t="shared" ca="1" si="29"/>
        <v/>
      </c>
      <c r="AF26" s="73" t="str">
        <f t="shared" ca="1" si="30"/>
        <v/>
      </c>
      <c r="AG26" s="78" t="str">
        <f t="shared" ca="1" si="31"/>
        <v/>
      </c>
      <c r="AH26" s="78" t="str">
        <f t="shared" ca="1" si="31"/>
        <v/>
      </c>
      <c r="AI26" s="78" t="str">
        <f t="shared" ca="1" si="31"/>
        <v/>
      </c>
      <c r="AJ26" s="82" t="str">
        <f t="shared" ca="1" si="31"/>
        <v/>
      </c>
      <c r="AK26" s="3" t="str">
        <f t="shared" ca="1" si="31"/>
        <v/>
      </c>
      <c r="AL26" s="1" t="e">
        <f t="shared" ca="1" si="38"/>
        <v>#VALUE!</v>
      </c>
      <c r="AM26" s="1" t="e">
        <f t="shared" ca="1" si="39"/>
        <v>#VALUE!</v>
      </c>
      <c r="AN26" s="1" t="e">
        <f t="shared" ca="1" si="40"/>
        <v>#VALUE!</v>
      </c>
      <c r="AO26" s="1" t="e">
        <f t="shared" ca="1" si="41"/>
        <v>#VALUE!</v>
      </c>
      <c r="AP26" s="1" t="str">
        <f t="shared" ca="1" si="42"/>
        <v>OK</v>
      </c>
    </row>
    <row r="27" spans="1:42" s="1" customFormat="1" x14ac:dyDescent="0.15">
      <c r="A27" s="2">
        <v>23</v>
      </c>
      <c r="B27" s="7" t="str">
        <f t="shared" ca="1" si="37"/>
        <v/>
      </c>
      <c r="C27" s="67" t="str">
        <f t="shared" ca="1" si="1"/>
        <v/>
      </c>
      <c r="D27" s="68" t="str">
        <f t="shared" ca="1" si="2"/>
        <v/>
      </c>
      <c r="E27" s="67" t="str">
        <f t="shared" ca="1" si="3"/>
        <v/>
      </c>
      <c r="F27" s="68" t="str">
        <f t="shared" ca="1" si="4"/>
        <v/>
      </c>
      <c r="G27" s="67" t="str">
        <f t="shared" ca="1" si="5"/>
        <v/>
      </c>
      <c r="H27" s="68" t="str">
        <f t="shared" ca="1" si="6"/>
        <v/>
      </c>
      <c r="I27" s="67" t="str">
        <f t="shared" ca="1" si="7"/>
        <v/>
      </c>
      <c r="J27" s="68" t="str">
        <f t="shared" ca="1" si="8"/>
        <v/>
      </c>
      <c r="K27" s="73" t="str">
        <f t="shared" ca="1" si="9"/>
        <v/>
      </c>
      <c r="L27" s="73" t="str">
        <f t="shared" ca="1" si="10"/>
        <v/>
      </c>
      <c r="M27" s="73" t="str">
        <f t="shared" ca="1" si="11"/>
        <v/>
      </c>
      <c r="N27" s="73" t="str">
        <f t="shared" ca="1" si="12"/>
        <v/>
      </c>
      <c r="O27" s="73" t="str">
        <f t="shared" ca="1" si="13"/>
        <v/>
      </c>
      <c r="P27" s="73" t="str">
        <f t="shared" ca="1" si="14"/>
        <v/>
      </c>
      <c r="Q27" s="73" t="str">
        <f t="shared" ca="1" si="15"/>
        <v/>
      </c>
      <c r="R27" s="73" t="str">
        <f t="shared" ca="1" si="16"/>
        <v/>
      </c>
      <c r="S27" s="73" t="str">
        <f t="shared" ca="1" si="17"/>
        <v/>
      </c>
      <c r="T27" s="73" t="str">
        <f t="shared" ca="1" si="18"/>
        <v/>
      </c>
      <c r="U27" s="73" t="str">
        <f t="shared" ca="1" si="19"/>
        <v/>
      </c>
      <c r="V27" s="73" t="str">
        <f t="shared" ca="1" si="20"/>
        <v/>
      </c>
      <c r="W27" s="73" t="str">
        <f t="shared" ca="1" si="21"/>
        <v/>
      </c>
      <c r="X27" s="73" t="str">
        <f t="shared" ca="1" si="22"/>
        <v/>
      </c>
      <c r="Y27" s="73" t="str">
        <f t="shared" ca="1" si="23"/>
        <v/>
      </c>
      <c r="Z27" s="73" t="str">
        <f t="shared" ca="1" si="24"/>
        <v/>
      </c>
      <c r="AA27" s="73" t="str">
        <f t="shared" ca="1" si="25"/>
        <v/>
      </c>
      <c r="AB27" s="73" t="str">
        <f t="shared" ca="1" si="26"/>
        <v/>
      </c>
      <c r="AC27" s="73" t="str">
        <f t="shared" ca="1" si="27"/>
        <v/>
      </c>
      <c r="AD27" s="73" t="str">
        <f t="shared" ca="1" si="28"/>
        <v/>
      </c>
      <c r="AE27" s="73" t="str">
        <f t="shared" ca="1" si="29"/>
        <v/>
      </c>
      <c r="AF27" s="73" t="str">
        <f t="shared" ca="1" si="30"/>
        <v/>
      </c>
      <c r="AG27" s="78" t="str">
        <f t="shared" ca="1" si="31"/>
        <v/>
      </c>
      <c r="AH27" s="78" t="str">
        <f t="shared" ca="1" si="31"/>
        <v/>
      </c>
      <c r="AI27" s="78" t="str">
        <f t="shared" ca="1" si="31"/>
        <v/>
      </c>
      <c r="AJ27" s="82" t="str">
        <f t="shared" ca="1" si="31"/>
        <v/>
      </c>
      <c r="AK27" s="3" t="str">
        <f t="shared" ca="1" si="31"/>
        <v/>
      </c>
      <c r="AL27" s="1" t="e">
        <f t="shared" ca="1" si="38"/>
        <v>#VALUE!</v>
      </c>
      <c r="AM27" s="1" t="e">
        <f t="shared" ca="1" si="39"/>
        <v>#VALUE!</v>
      </c>
      <c r="AN27" s="1" t="e">
        <f t="shared" ca="1" si="40"/>
        <v>#VALUE!</v>
      </c>
      <c r="AO27" s="1" t="e">
        <f t="shared" ca="1" si="41"/>
        <v>#VALUE!</v>
      </c>
      <c r="AP27" s="1" t="str">
        <f t="shared" ca="1" si="42"/>
        <v>OK</v>
      </c>
    </row>
    <row r="28" spans="1:42" s="1" customFormat="1" x14ac:dyDescent="0.15">
      <c r="A28" s="2">
        <v>24</v>
      </c>
      <c r="B28" s="7" t="str">
        <f t="shared" ca="1" si="37"/>
        <v/>
      </c>
      <c r="C28" s="67" t="str">
        <f t="shared" ca="1" si="1"/>
        <v/>
      </c>
      <c r="D28" s="68" t="str">
        <f t="shared" ca="1" si="2"/>
        <v/>
      </c>
      <c r="E28" s="67" t="str">
        <f t="shared" ca="1" si="3"/>
        <v/>
      </c>
      <c r="F28" s="68" t="str">
        <f t="shared" ca="1" si="4"/>
        <v/>
      </c>
      <c r="G28" s="67" t="str">
        <f t="shared" ca="1" si="5"/>
        <v/>
      </c>
      <c r="H28" s="68" t="str">
        <f t="shared" ca="1" si="6"/>
        <v/>
      </c>
      <c r="I28" s="67" t="str">
        <f t="shared" ca="1" si="7"/>
        <v/>
      </c>
      <c r="J28" s="68" t="str">
        <f t="shared" ca="1" si="8"/>
        <v/>
      </c>
      <c r="K28" s="73" t="str">
        <f t="shared" ca="1" si="9"/>
        <v/>
      </c>
      <c r="L28" s="73" t="str">
        <f t="shared" ca="1" si="10"/>
        <v/>
      </c>
      <c r="M28" s="73" t="str">
        <f t="shared" ca="1" si="11"/>
        <v/>
      </c>
      <c r="N28" s="73" t="str">
        <f t="shared" ca="1" si="12"/>
        <v/>
      </c>
      <c r="O28" s="73" t="str">
        <f t="shared" ca="1" si="13"/>
        <v/>
      </c>
      <c r="P28" s="73" t="str">
        <f t="shared" ca="1" si="14"/>
        <v/>
      </c>
      <c r="Q28" s="73" t="str">
        <f t="shared" ca="1" si="15"/>
        <v/>
      </c>
      <c r="R28" s="73" t="str">
        <f t="shared" ca="1" si="16"/>
        <v/>
      </c>
      <c r="S28" s="73" t="str">
        <f t="shared" ca="1" si="17"/>
        <v/>
      </c>
      <c r="T28" s="73" t="str">
        <f t="shared" ca="1" si="18"/>
        <v/>
      </c>
      <c r="U28" s="73" t="str">
        <f t="shared" ca="1" si="19"/>
        <v/>
      </c>
      <c r="V28" s="73" t="str">
        <f t="shared" ca="1" si="20"/>
        <v/>
      </c>
      <c r="W28" s="73" t="str">
        <f t="shared" ca="1" si="21"/>
        <v/>
      </c>
      <c r="X28" s="73" t="str">
        <f t="shared" ca="1" si="22"/>
        <v/>
      </c>
      <c r="Y28" s="73" t="str">
        <f t="shared" ca="1" si="23"/>
        <v/>
      </c>
      <c r="Z28" s="73" t="str">
        <f t="shared" ca="1" si="24"/>
        <v/>
      </c>
      <c r="AA28" s="73" t="str">
        <f t="shared" ca="1" si="25"/>
        <v/>
      </c>
      <c r="AB28" s="73" t="str">
        <f t="shared" ca="1" si="26"/>
        <v/>
      </c>
      <c r="AC28" s="73" t="str">
        <f t="shared" ca="1" si="27"/>
        <v/>
      </c>
      <c r="AD28" s="73" t="str">
        <f t="shared" ca="1" si="28"/>
        <v/>
      </c>
      <c r="AE28" s="73" t="str">
        <f t="shared" ca="1" si="29"/>
        <v/>
      </c>
      <c r="AF28" s="73" t="str">
        <f t="shared" ca="1" si="30"/>
        <v/>
      </c>
      <c r="AG28" s="78" t="str">
        <f t="shared" ca="1" si="31"/>
        <v/>
      </c>
      <c r="AH28" s="78" t="str">
        <f t="shared" ca="1" si="31"/>
        <v/>
      </c>
      <c r="AI28" s="78" t="str">
        <f t="shared" ca="1" si="31"/>
        <v/>
      </c>
      <c r="AJ28" s="82" t="str">
        <f t="shared" ca="1" si="31"/>
        <v/>
      </c>
      <c r="AK28" s="3" t="str">
        <f t="shared" ca="1" si="31"/>
        <v/>
      </c>
      <c r="AL28" s="1" t="e">
        <f t="shared" ca="1" si="38"/>
        <v>#VALUE!</v>
      </c>
      <c r="AM28" s="1" t="e">
        <f t="shared" ca="1" si="39"/>
        <v>#VALUE!</v>
      </c>
      <c r="AN28" s="1" t="e">
        <f t="shared" ca="1" si="40"/>
        <v>#VALUE!</v>
      </c>
      <c r="AO28" s="1" t="e">
        <f t="shared" ca="1" si="41"/>
        <v>#VALUE!</v>
      </c>
      <c r="AP28" s="1" t="str">
        <f t="shared" ca="1" si="42"/>
        <v>OK</v>
      </c>
    </row>
    <row r="29" spans="1:42" s="1" customFormat="1" x14ac:dyDescent="0.15">
      <c r="A29" s="2">
        <v>25</v>
      </c>
      <c r="B29" s="7" t="str">
        <f t="shared" ca="1" si="37"/>
        <v/>
      </c>
      <c r="C29" s="67" t="str">
        <f t="shared" ca="1" si="1"/>
        <v/>
      </c>
      <c r="D29" s="68" t="str">
        <f t="shared" ca="1" si="2"/>
        <v/>
      </c>
      <c r="E29" s="67" t="str">
        <f t="shared" ca="1" si="3"/>
        <v/>
      </c>
      <c r="F29" s="68" t="str">
        <f t="shared" ca="1" si="4"/>
        <v/>
      </c>
      <c r="G29" s="67" t="str">
        <f t="shared" ca="1" si="5"/>
        <v/>
      </c>
      <c r="H29" s="68" t="str">
        <f t="shared" ca="1" si="6"/>
        <v/>
      </c>
      <c r="I29" s="67" t="str">
        <f t="shared" ca="1" si="7"/>
        <v/>
      </c>
      <c r="J29" s="68" t="str">
        <f t="shared" ca="1" si="8"/>
        <v/>
      </c>
      <c r="K29" s="73" t="str">
        <f t="shared" ca="1" si="9"/>
        <v/>
      </c>
      <c r="L29" s="73" t="str">
        <f t="shared" ca="1" si="10"/>
        <v/>
      </c>
      <c r="M29" s="73" t="str">
        <f t="shared" ca="1" si="11"/>
        <v/>
      </c>
      <c r="N29" s="73" t="str">
        <f t="shared" ca="1" si="12"/>
        <v/>
      </c>
      <c r="O29" s="73" t="str">
        <f t="shared" ca="1" si="13"/>
        <v/>
      </c>
      <c r="P29" s="73" t="str">
        <f t="shared" ca="1" si="14"/>
        <v/>
      </c>
      <c r="Q29" s="73" t="str">
        <f t="shared" ca="1" si="15"/>
        <v/>
      </c>
      <c r="R29" s="73" t="str">
        <f t="shared" ca="1" si="16"/>
        <v/>
      </c>
      <c r="S29" s="73" t="str">
        <f t="shared" ca="1" si="17"/>
        <v/>
      </c>
      <c r="T29" s="73" t="str">
        <f t="shared" ca="1" si="18"/>
        <v/>
      </c>
      <c r="U29" s="73" t="str">
        <f t="shared" ca="1" si="19"/>
        <v/>
      </c>
      <c r="V29" s="73" t="str">
        <f t="shared" ca="1" si="20"/>
        <v/>
      </c>
      <c r="W29" s="73" t="str">
        <f t="shared" ca="1" si="21"/>
        <v/>
      </c>
      <c r="X29" s="73" t="str">
        <f t="shared" ca="1" si="22"/>
        <v/>
      </c>
      <c r="Y29" s="73" t="str">
        <f t="shared" ca="1" si="23"/>
        <v/>
      </c>
      <c r="Z29" s="73" t="str">
        <f t="shared" ca="1" si="24"/>
        <v/>
      </c>
      <c r="AA29" s="73" t="str">
        <f t="shared" ca="1" si="25"/>
        <v/>
      </c>
      <c r="AB29" s="73" t="str">
        <f t="shared" ca="1" si="26"/>
        <v/>
      </c>
      <c r="AC29" s="73" t="str">
        <f t="shared" ca="1" si="27"/>
        <v/>
      </c>
      <c r="AD29" s="73" t="str">
        <f t="shared" ca="1" si="28"/>
        <v/>
      </c>
      <c r="AE29" s="73" t="str">
        <f t="shared" ca="1" si="29"/>
        <v/>
      </c>
      <c r="AF29" s="73" t="str">
        <f t="shared" ca="1" si="30"/>
        <v/>
      </c>
      <c r="AG29" s="78" t="str">
        <f t="shared" ca="1" si="31"/>
        <v/>
      </c>
      <c r="AH29" s="78" t="str">
        <f t="shared" ca="1" si="31"/>
        <v/>
      </c>
      <c r="AI29" s="78" t="str">
        <f t="shared" ca="1" si="31"/>
        <v/>
      </c>
      <c r="AJ29" s="82" t="str">
        <f t="shared" ca="1" si="31"/>
        <v/>
      </c>
      <c r="AK29" s="3" t="str">
        <f t="shared" ca="1" si="31"/>
        <v/>
      </c>
      <c r="AL29" s="1" t="e">
        <f t="shared" ca="1" si="38"/>
        <v>#VALUE!</v>
      </c>
      <c r="AM29" s="1" t="e">
        <f t="shared" ca="1" si="39"/>
        <v>#VALUE!</v>
      </c>
      <c r="AN29" s="1" t="e">
        <f t="shared" ca="1" si="40"/>
        <v>#VALUE!</v>
      </c>
      <c r="AO29" s="1" t="e">
        <f t="shared" ca="1" si="41"/>
        <v>#VALUE!</v>
      </c>
      <c r="AP29" s="1" t="str">
        <f t="shared" ca="1" si="42"/>
        <v>OK</v>
      </c>
    </row>
    <row r="30" spans="1:42" s="1" customFormat="1" x14ac:dyDescent="0.15">
      <c r="A30" s="2">
        <v>26</v>
      </c>
      <c r="B30" s="7" t="str">
        <f t="shared" ca="1" si="37"/>
        <v/>
      </c>
      <c r="C30" s="67" t="str">
        <f t="shared" ca="1" si="1"/>
        <v/>
      </c>
      <c r="D30" s="68" t="str">
        <f t="shared" ca="1" si="2"/>
        <v/>
      </c>
      <c r="E30" s="67" t="str">
        <f t="shared" ca="1" si="3"/>
        <v/>
      </c>
      <c r="F30" s="68" t="str">
        <f t="shared" ca="1" si="4"/>
        <v/>
      </c>
      <c r="G30" s="67" t="str">
        <f t="shared" ca="1" si="5"/>
        <v/>
      </c>
      <c r="H30" s="68" t="str">
        <f t="shared" ca="1" si="6"/>
        <v/>
      </c>
      <c r="I30" s="67" t="str">
        <f t="shared" ca="1" si="7"/>
        <v/>
      </c>
      <c r="J30" s="68" t="str">
        <f t="shared" ca="1" si="8"/>
        <v/>
      </c>
      <c r="K30" s="73" t="str">
        <f t="shared" ca="1" si="9"/>
        <v/>
      </c>
      <c r="L30" s="73" t="str">
        <f t="shared" ca="1" si="10"/>
        <v/>
      </c>
      <c r="M30" s="73" t="str">
        <f t="shared" ca="1" si="11"/>
        <v/>
      </c>
      <c r="N30" s="73" t="str">
        <f t="shared" ca="1" si="12"/>
        <v/>
      </c>
      <c r="O30" s="73" t="str">
        <f t="shared" ca="1" si="13"/>
        <v/>
      </c>
      <c r="P30" s="73" t="str">
        <f t="shared" ca="1" si="14"/>
        <v/>
      </c>
      <c r="Q30" s="73" t="str">
        <f t="shared" ca="1" si="15"/>
        <v/>
      </c>
      <c r="R30" s="73" t="str">
        <f t="shared" ca="1" si="16"/>
        <v/>
      </c>
      <c r="S30" s="73" t="str">
        <f t="shared" ca="1" si="17"/>
        <v/>
      </c>
      <c r="T30" s="73" t="str">
        <f t="shared" ca="1" si="18"/>
        <v/>
      </c>
      <c r="U30" s="73" t="str">
        <f t="shared" ca="1" si="19"/>
        <v/>
      </c>
      <c r="V30" s="73" t="str">
        <f t="shared" ca="1" si="20"/>
        <v/>
      </c>
      <c r="W30" s="73" t="str">
        <f t="shared" ca="1" si="21"/>
        <v/>
      </c>
      <c r="X30" s="73" t="str">
        <f t="shared" ca="1" si="22"/>
        <v/>
      </c>
      <c r="Y30" s="73" t="str">
        <f t="shared" ca="1" si="23"/>
        <v/>
      </c>
      <c r="Z30" s="73" t="str">
        <f t="shared" ca="1" si="24"/>
        <v/>
      </c>
      <c r="AA30" s="73" t="str">
        <f t="shared" ca="1" si="25"/>
        <v/>
      </c>
      <c r="AB30" s="73" t="str">
        <f t="shared" ca="1" si="26"/>
        <v/>
      </c>
      <c r="AC30" s="73" t="str">
        <f t="shared" ca="1" si="27"/>
        <v/>
      </c>
      <c r="AD30" s="73" t="str">
        <f t="shared" ca="1" si="28"/>
        <v/>
      </c>
      <c r="AE30" s="73" t="str">
        <f t="shared" ca="1" si="29"/>
        <v/>
      </c>
      <c r="AF30" s="73" t="str">
        <f t="shared" ca="1" si="30"/>
        <v/>
      </c>
      <c r="AG30" s="78" t="str">
        <f t="shared" ca="1" si="31"/>
        <v/>
      </c>
      <c r="AH30" s="78" t="str">
        <f t="shared" ca="1" si="31"/>
        <v/>
      </c>
      <c r="AI30" s="78" t="str">
        <f t="shared" ca="1" si="31"/>
        <v/>
      </c>
      <c r="AJ30" s="82" t="str">
        <f t="shared" ca="1" si="31"/>
        <v/>
      </c>
      <c r="AK30" s="3" t="str">
        <f t="shared" ca="1" si="31"/>
        <v/>
      </c>
      <c r="AL30" s="1" t="e">
        <f t="shared" ca="1" si="38"/>
        <v>#VALUE!</v>
      </c>
      <c r="AM30" s="1" t="e">
        <f t="shared" ca="1" si="39"/>
        <v>#VALUE!</v>
      </c>
      <c r="AN30" s="1" t="e">
        <f t="shared" ca="1" si="40"/>
        <v>#VALUE!</v>
      </c>
      <c r="AO30" s="1" t="e">
        <f t="shared" ca="1" si="41"/>
        <v>#VALUE!</v>
      </c>
      <c r="AP30" s="1" t="str">
        <f t="shared" ca="1" si="42"/>
        <v>OK</v>
      </c>
    </row>
    <row r="31" spans="1:42" s="1" customFormat="1" x14ac:dyDescent="0.15">
      <c r="A31" s="2">
        <v>27</v>
      </c>
      <c r="B31" s="7" t="str">
        <f t="shared" ca="1" si="37"/>
        <v/>
      </c>
      <c r="C31" s="67" t="str">
        <f t="shared" ca="1" si="1"/>
        <v/>
      </c>
      <c r="D31" s="68" t="str">
        <f t="shared" ca="1" si="2"/>
        <v/>
      </c>
      <c r="E31" s="67" t="str">
        <f t="shared" ca="1" si="3"/>
        <v/>
      </c>
      <c r="F31" s="68" t="str">
        <f t="shared" ca="1" si="4"/>
        <v/>
      </c>
      <c r="G31" s="67" t="str">
        <f t="shared" ca="1" si="5"/>
        <v/>
      </c>
      <c r="H31" s="68" t="str">
        <f t="shared" ca="1" si="6"/>
        <v/>
      </c>
      <c r="I31" s="67" t="str">
        <f t="shared" ca="1" si="7"/>
        <v/>
      </c>
      <c r="J31" s="68" t="str">
        <f t="shared" ca="1" si="8"/>
        <v/>
      </c>
      <c r="K31" s="73" t="str">
        <f t="shared" ca="1" si="9"/>
        <v/>
      </c>
      <c r="L31" s="73" t="str">
        <f t="shared" ca="1" si="10"/>
        <v/>
      </c>
      <c r="M31" s="73" t="str">
        <f t="shared" ca="1" si="11"/>
        <v/>
      </c>
      <c r="N31" s="73" t="str">
        <f t="shared" ca="1" si="12"/>
        <v/>
      </c>
      <c r="O31" s="73" t="str">
        <f t="shared" ca="1" si="13"/>
        <v/>
      </c>
      <c r="P31" s="73" t="str">
        <f t="shared" ca="1" si="14"/>
        <v/>
      </c>
      <c r="Q31" s="73" t="str">
        <f t="shared" ca="1" si="15"/>
        <v/>
      </c>
      <c r="R31" s="73" t="str">
        <f t="shared" ca="1" si="16"/>
        <v/>
      </c>
      <c r="S31" s="73" t="str">
        <f t="shared" ca="1" si="17"/>
        <v/>
      </c>
      <c r="T31" s="73" t="str">
        <f t="shared" ca="1" si="18"/>
        <v/>
      </c>
      <c r="U31" s="73" t="str">
        <f t="shared" ca="1" si="19"/>
        <v/>
      </c>
      <c r="V31" s="73" t="str">
        <f t="shared" ca="1" si="20"/>
        <v/>
      </c>
      <c r="W31" s="73" t="str">
        <f t="shared" ca="1" si="21"/>
        <v/>
      </c>
      <c r="X31" s="73" t="str">
        <f t="shared" ca="1" si="22"/>
        <v/>
      </c>
      <c r="Y31" s="73" t="str">
        <f t="shared" ca="1" si="23"/>
        <v/>
      </c>
      <c r="Z31" s="73" t="str">
        <f t="shared" ca="1" si="24"/>
        <v/>
      </c>
      <c r="AA31" s="73" t="str">
        <f t="shared" ca="1" si="25"/>
        <v/>
      </c>
      <c r="AB31" s="73" t="str">
        <f t="shared" ca="1" si="26"/>
        <v/>
      </c>
      <c r="AC31" s="73" t="str">
        <f t="shared" ca="1" si="27"/>
        <v/>
      </c>
      <c r="AD31" s="73" t="str">
        <f t="shared" ca="1" si="28"/>
        <v/>
      </c>
      <c r="AE31" s="73" t="str">
        <f t="shared" ca="1" si="29"/>
        <v/>
      </c>
      <c r="AF31" s="73" t="str">
        <f t="shared" ca="1" si="30"/>
        <v/>
      </c>
      <c r="AG31" s="78" t="str">
        <f t="shared" ca="1" si="31"/>
        <v/>
      </c>
      <c r="AH31" s="78" t="str">
        <f t="shared" ca="1" si="31"/>
        <v/>
      </c>
      <c r="AI31" s="78" t="str">
        <f t="shared" ca="1" si="31"/>
        <v/>
      </c>
      <c r="AJ31" s="82" t="str">
        <f t="shared" ca="1" si="31"/>
        <v/>
      </c>
      <c r="AK31" s="3" t="str">
        <f t="shared" ca="1" si="31"/>
        <v/>
      </c>
      <c r="AL31" s="1" t="e">
        <f t="shared" ca="1" si="38"/>
        <v>#VALUE!</v>
      </c>
      <c r="AM31" s="1" t="e">
        <f t="shared" ca="1" si="39"/>
        <v>#VALUE!</v>
      </c>
      <c r="AN31" s="1" t="e">
        <f t="shared" ca="1" si="40"/>
        <v>#VALUE!</v>
      </c>
      <c r="AO31" s="1" t="e">
        <f t="shared" ca="1" si="41"/>
        <v>#VALUE!</v>
      </c>
      <c r="AP31" s="1" t="str">
        <f t="shared" ca="1" si="42"/>
        <v>OK</v>
      </c>
    </row>
    <row r="32" spans="1:42" s="1" customFormat="1" x14ac:dyDescent="0.15">
      <c r="A32" s="2">
        <v>28</v>
      </c>
      <c r="B32" s="7" t="str">
        <f t="shared" ca="1" si="37"/>
        <v/>
      </c>
      <c r="C32" s="67" t="str">
        <f t="shared" ca="1" si="1"/>
        <v/>
      </c>
      <c r="D32" s="68" t="str">
        <f t="shared" ca="1" si="2"/>
        <v/>
      </c>
      <c r="E32" s="67" t="str">
        <f t="shared" ca="1" si="3"/>
        <v/>
      </c>
      <c r="F32" s="68" t="str">
        <f t="shared" ca="1" si="4"/>
        <v/>
      </c>
      <c r="G32" s="67" t="str">
        <f t="shared" ca="1" si="5"/>
        <v/>
      </c>
      <c r="H32" s="68" t="str">
        <f t="shared" ca="1" si="6"/>
        <v/>
      </c>
      <c r="I32" s="67" t="str">
        <f t="shared" ca="1" si="7"/>
        <v/>
      </c>
      <c r="J32" s="68" t="str">
        <f t="shared" ca="1" si="8"/>
        <v/>
      </c>
      <c r="K32" s="73" t="str">
        <f t="shared" ca="1" si="9"/>
        <v/>
      </c>
      <c r="L32" s="73" t="str">
        <f t="shared" ca="1" si="10"/>
        <v/>
      </c>
      <c r="M32" s="73" t="str">
        <f t="shared" ca="1" si="11"/>
        <v/>
      </c>
      <c r="N32" s="73" t="str">
        <f t="shared" ca="1" si="12"/>
        <v/>
      </c>
      <c r="O32" s="73" t="str">
        <f t="shared" ca="1" si="13"/>
        <v/>
      </c>
      <c r="P32" s="73" t="str">
        <f t="shared" ca="1" si="14"/>
        <v/>
      </c>
      <c r="Q32" s="73" t="str">
        <f t="shared" ca="1" si="15"/>
        <v/>
      </c>
      <c r="R32" s="73" t="str">
        <f t="shared" ca="1" si="16"/>
        <v/>
      </c>
      <c r="S32" s="73" t="str">
        <f t="shared" ca="1" si="17"/>
        <v/>
      </c>
      <c r="T32" s="73" t="str">
        <f t="shared" ca="1" si="18"/>
        <v/>
      </c>
      <c r="U32" s="73" t="str">
        <f t="shared" ca="1" si="19"/>
        <v/>
      </c>
      <c r="V32" s="73" t="str">
        <f t="shared" ca="1" si="20"/>
        <v/>
      </c>
      <c r="W32" s="73" t="str">
        <f t="shared" ca="1" si="21"/>
        <v/>
      </c>
      <c r="X32" s="73" t="str">
        <f t="shared" ca="1" si="22"/>
        <v/>
      </c>
      <c r="Y32" s="73" t="str">
        <f t="shared" ca="1" si="23"/>
        <v/>
      </c>
      <c r="Z32" s="73" t="str">
        <f t="shared" ca="1" si="24"/>
        <v/>
      </c>
      <c r="AA32" s="73" t="str">
        <f t="shared" ca="1" si="25"/>
        <v/>
      </c>
      <c r="AB32" s="73" t="str">
        <f t="shared" ca="1" si="26"/>
        <v/>
      </c>
      <c r="AC32" s="73" t="str">
        <f t="shared" ca="1" si="27"/>
        <v/>
      </c>
      <c r="AD32" s="73" t="str">
        <f t="shared" ca="1" si="28"/>
        <v/>
      </c>
      <c r="AE32" s="73" t="str">
        <f t="shared" ca="1" si="29"/>
        <v/>
      </c>
      <c r="AF32" s="73" t="str">
        <f t="shared" ca="1" si="30"/>
        <v/>
      </c>
      <c r="AG32" s="78" t="str">
        <f t="shared" ca="1" si="31"/>
        <v/>
      </c>
      <c r="AH32" s="78" t="str">
        <f t="shared" ca="1" si="31"/>
        <v/>
      </c>
      <c r="AI32" s="78" t="str">
        <f t="shared" ca="1" si="31"/>
        <v/>
      </c>
      <c r="AJ32" s="82" t="str">
        <f t="shared" ca="1" si="31"/>
        <v/>
      </c>
      <c r="AK32" s="3" t="str">
        <f t="shared" ca="1" si="31"/>
        <v/>
      </c>
      <c r="AL32" s="1" t="e">
        <f t="shared" ca="1" si="38"/>
        <v>#VALUE!</v>
      </c>
      <c r="AM32" s="1" t="e">
        <f t="shared" ca="1" si="39"/>
        <v>#VALUE!</v>
      </c>
      <c r="AN32" s="1" t="e">
        <f t="shared" ca="1" si="40"/>
        <v>#VALUE!</v>
      </c>
      <c r="AO32" s="1" t="e">
        <f t="shared" ca="1" si="41"/>
        <v>#VALUE!</v>
      </c>
      <c r="AP32" s="1" t="str">
        <f t="shared" ca="1" si="42"/>
        <v>OK</v>
      </c>
    </row>
    <row r="33" spans="1:42" s="1" customFormat="1" x14ac:dyDescent="0.15">
      <c r="A33" s="2">
        <v>29</v>
      </c>
      <c r="B33" s="7" t="str">
        <f t="shared" ca="1" si="37"/>
        <v/>
      </c>
      <c r="C33" s="67" t="str">
        <f t="shared" ca="1" si="1"/>
        <v/>
      </c>
      <c r="D33" s="68" t="str">
        <f t="shared" ca="1" si="2"/>
        <v/>
      </c>
      <c r="E33" s="67" t="str">
        <f t="shared" ca="1" si="3"/>
        <v/>
      </c>
      <c r="F33" s="68" t="str">
        <f t="shared" ca="1" si="4"/>
        <v/>
      </c>
      <c r="G33" s="67" t="str">
        <f t="shared" ca="1" si="5"/>
        <v/>
      </c>
      <c r="H33" s="68" t="str">
        <f t="shared" ca="1" si="6"/>
        <v/>
      </c>
      <c r="I33" s="67" t="str">
        <f t="shared" ca="1" si="7"/>
        <v/>
      </c>
      <c r="J33" s="68" t="str">
        <f t="shared" ca="1" si="8"/>
        <v/>
      </c>
      <c r="K33" s="73" t="str">
        <f t="shared" ca="1" si="9"/>
        <v/>
      </c>
      <c r="L33" s="73" t="str">
        <f t="shared" ca="1" si="10"/>
        <v/>
      </c>
      <c r="M33" s="73" t="str">
        <f t="shared" ca="1" si="11"/>
        <v/>
      </c>
      <c r="N33" s="73" t="str">
        <f t="shared" ca="1" si="12"/>
        <v/>
      </c>
      <c r="O33" s="73" t="str">
        <f t="shared" ca="1" si="13"/>
        <v/>
      </c>
      <c r="P33" s="73" t="str">
        <f t="shared" ca="1" si="14"/>
        <v/>
      </c>
      <c r="Q33" s="73" t="str">
        <f t="shared" ca="1" si="15"/>
        <v/>
      </c>
      <c r="R33" s="73" t="str">
        <f t="shared" ca="1" si="16"/>
        <v/>
      </c>
      <c r="S33" s="73" t="str">
        <f t="shared" ca="1" si="17"/>
        <v/>
      </c>
      <c r="T33" s="73" t="str">
        <f t="shared" ca="1" si="18"/>
        <v/>
      </c>
      <c r="U33" s="73" t="str">
        <f t="shared" ca="1" si="19"/>
        <v/>
      </c>
      <c r="V33" s="73" t="str">
        <f t="shared" ca="1" si="20"/>
        <v/>
      </c>
      <c r="W33" s="73" t="str">
        <f t="shared" ca="1" si="21"/>
        <v/>
      </c>
      <c r="X33" s="73" t="str">
        <f t="shared" ca="1" si="22"/>
        <v/>
      </c>
      <c r="Y33" s="73" t="str">
        <f t="shared" ca="1" si="23"/>
        <v/>
      </c>
      <c r="Z33" s="73" t="str">
        <f t="shared" ca="1" si="24"/>
        <v/>
      </c>
      <c r="AA33" s="73" t="str">
        <f t="shared" ca="1" si="25"/>
        <v/>
      </c>
      <c r="AB33" s="73" t="str">
        <f t="shared" ca="1" si="26"/>
        <v/>
      </c>
      <c r="AC33" s="73" t="str">
        <f t="shared" ca="1" si="27"/>
        <v/>
      </c>
      <c r="AD33" s="73" t="str">
        <f t="shared" ca="1" si="28"/>
        <v/>
      </c>
      <c r="AE33" s="73" t="str">
        <f t="shared" ca="1" si="29"/>
        <v/>
      </c>
      <c r="AF33" s="73" t="str">
        <f t="shared" ca="1" si="30"/>
        <v/>
      </c>
      <c r="AG33" s="78" t="str">
        <f t="shared" ca="1" si="31"/>
        <v/>
      </c>
      <c r="AH33" s="78" t="str">
        <f t="shared" ca="1" si="31"/>
        <v/>
      </c>
      <c r="AI33" s="78" t="str">
        <f t="shared" ca="1" si="31"/>
        <v/>
      </c>
      <c r="AJ33" s="82" t="str">
        <f t="shared" ca="1" si="31"/>
        <v/>
      </c>
      <c r="AK33" s="3" t="str">
        <f t="shared" ca="1" si="31"/>
        <v/>
      </c>
      <c r="AL33" s="1" t="e">
        <f t="shared" ca="1" si="38"/>
        <v>#VALUE!</v>
      </c>
      <c r="AM33" s="1" t="e">
        <f t="shared" ca="1" si="39"/>
        <v>#VALUE!</v>
      </c>
      <c r="AN33" s="1" t="e">
        <f t="shared" ca="1" si="40"/>
        <v>#VALUE!</v>
      </c>
      <c r="AO33" s="1" t="e">
        <f t="shared" ca="1" si="41"/>
        <v>#VALUE!</v>
      </c>
      <c r="AP33" s="1" t="str">
        <f t="shared" ca="1" si="42"/>
        <v>OK</v>
      </c>
    </row>
    <row r="34" spans="1:42" s="1" customFormat="1" x14ac:dyDescent="0.15">
      <c r="A34" s="2">
        <v>30</v>
      </c>
      <c r="B34" s="7" t="str">
        <f t="shared" ca="1" si="37"/>
        <v/>
      </c>
      <c r="C34" s="67" t="str">
        <f t="shared" ca="1" si="1"/>
        <v/>
      </c>
      <c r="D34" s="68" t="str">
        <f t="shared" ca="1" si="2"/>
        <v/>
      </c>
      <c r="E34" s="67" t="str">
        <f t="shared" ca="1" si="3"/>
        <v/>
      </c>
      <c r="F34" s="68" t="str">
        <f t="shared" ca="1" si="4"/>
        <v/>
      </c>
      <c r="G34" s="67" t="str">
        <f t="shared" ca="1" si="5"/>
        <v/>
      </c>
      <c r="H34" s="68" t="str">
        <f t="shared" ca="1" si="6"/>
        <v/>
      </c>
      <c r="I34" s="67" t="str">
        <f t="shared" ca="1" si="7"/>
        <v/>
      </c>
      <c r="J34" s="68" t="str">
        <f t="shared" ca="1" si="8"/>
        <v/>
      </c>
      <c r="K34" s="73" t="str">
        <f t="shared" ca="1" si="9"/>
        <v/>
      </c>
      <c r="L34" s="73" t="str">
        <f t="shared" ca="1" si="10"/>
        <v/>
      </c>
      <c r="M34" s="73" t="str">
        <f t="shared" ca="1" si="11"/>
        <v/>
      </c>
      <c r="N34" s="73" t="str">
        <f t="shared" ca="1" si="12"/>
        <v/>
      </c>
      <c r="O34" s="73" t="str">
        <f t="shared" ca="1" si="13"/>
        <v/>
      </c>
      <c r="P34" s="73" t="str">
        <f t="shared" ca="1" si="14"/>
        <v/>
      </c>
      <c r="Q34" s="73" t="str">
        <f t="shared" ca="1" si="15"/>
        <v/>
      </c>
      <c r="R34" s="73" t="str">
        <f t="shared" ca="1" si="16"/>
        <v/>
      </c>
      <c r="S34" s="73" t="str">
        <f t="shared" ca="1" si="17"/>
        <v/>
      </c>
      <c r="T34" s="73" t="str">
        <f t="shared" ca="1" si="18"/>
        <v/>
      </c>
      <c r="U34" s="73" t="str">
        <f t="shared" ca="1" si="19"/>
        <v/>
      </c>
      <c r="V34" s="73" t="str">
        <f t="shared" ca="1" si="20"/>
        <v/>
      </c>
      <c r="W34" s="73" t="str">
        <f t="shared" ca="1" si="21"/>
        <v/>
      </c>
      <c r="X34" s="73" t="str">
        <f t="shared" ca="1" si="22"/>
        <v/>
      </c>
      <c r="Y34" s="73" t="str">
        <f t="shared" ca="1" si="23"/>
        <v/>
      </c>
      <c r="Z34" s="73" t="str">
        <f t="shared" ca="1" si="24"/>
        <v/>
      </c>
      <c r="AA34" s="73" t="str">
        <f t="shared" ca="1" si="25"/>
        <v/>
      </c>
      <c r="AB34" s="73" t="str">
        <f t="shared" ca="1" si="26"/>
        <v/>
      </c>
      <c r="AC34" s="73" t="str">
        <f t="shared" ca="1" si="27"/>
        <v/>
      </c>
      <c r="AD34" s="73" t="str">
        <f t="shared" ca="1" si="28"/>
        <v/>
      </c>
      <c r="AE34" s="73" t="str">
        <f t="shared" ca="1" si="29"/>
        <v/>
      </c>
      <c r="AF34" s="73" t="str">
        <f t="shared" ca="1" si="30"/>
        <v/>
      </c>
      <c r="AG34" s="78" t="str">
        <f t="shared" ca="1" si="31"/>
        <v/>
      </c>
      <c r="AH34" s="78" t="str">
        <f t="shared" ca="1" si="31"/>
        <v/>
      </c>
      <c r="AI34" s="78" t="str">
        <f t="shared" ca="1" si="31"/>
        <v/>
      </c>
      <c r="AJ34" s="82" t="str">
        <f t="shared" ca="1" si="31"/>
        <v/>
      </c>
      <c r="AK34" s="3" t="str">
        <f t="shared" ca="1" si="31"/>
        <v/>
      </c>
      <c r="AL34" s="1" t="e">
        <f t="shared" ca="1" si="38"/>
        <v>#VALUE!</v>
      </c>
      <c r="AM34" s="1" t="e">
        <f t="shared" ca="1" si="39"/>
        <v>#VALUE!</v>
      </c>
      <c r="AN34" s="1" t="e">
        <f t="shared" ca="1" si="40"/>
        <v>#VALUE!</v>
      </c>
      <c r="AO34" s="1" t="e">
        <f t="shared" ca="1" si="41"/>
        <v>#VALUE!</v>
      </c>
      <c r="AP34" s="1" t="str">
        <f t="shared" ca="1" si="42"/>
        <v>OK</v>
      </c>
    </row>
    <row r="35" spans="1:42" s="1" customFormat="1" x14ac:dyDescent="0.15">
      <c r="A35" s="2">
        <v>31</v>
      </c>
      <c r="B35" s="7" t="str">
        <f t="shared" ca="1" si="37"/>
        <v/>
      </c>
      <c r="C35" s="67" t="str">
        <f t="shared" ca="1" si="1"/>
        <v/>
      </c>
      <c r="D35" s="68" t="str">
        <f t="shared" ca="1" si="2"/>
        <v/>
      </c>
      <c r="E35" s="67" t="str">
        <f t="shared" ca="1" si="3"/>
        <v/>
      </c>
      <c r="F35" s="68" t="str">
        <f t="shared" ca="1" si="4"/>
        <v/>
      </c>
      <c r="G35" s="67" t="str">
        <f t="shared" ca="1" si="5"/>
        <v/>
      </c>
      <c r="H35" s="68" t="str">
        <f t="shared" ca="1" si="6"/>
        <v/>
      </c>
      <c r="I35" s="67" t="str">
        <f t="shared" ca="1" si="7"/>
        <v/>
      </c>
      <c r="J35" s="68" t="str">
        <f t="shared" ca="1" si="8"/>
        <v/>
      </c>
      <c r="K35" s="73" t="str">
        <f t="shared" ca="1" si="9"/>
        <v/>
      </c>
      <c r="L35" s="73" t="str">
        <f t="shared" ca="1" si="10"/>
        <v/>
      </c>
      <c r="M35" s="73" t="str">
        <f t="shared" ca="1" si="11"/>
        <v/>
      </c>
      <c r="N35" s="73" t="str">
        <f t="shared" ca="1" si="12"/>
        <v/>
      </c>
      <c r="O35" s="73" t="str">
        <f t="shared" ca="1" si="13"/>
        <v/>
      </c>
      <c r="P35" s="73" t="str">
        <f t="shared" ca="1" si="14"/>
        <v/>
      </c>
      <c r="Q35" s="73" t="str">
        <f t="shared" ca="1" si="15"/>
        <v/>
      </c>
      <c r="R35" s="73" t="str">
        <f t="shared" ca="1" si="16"/>
        <v/>
      </c>
      <c r="S35" s="73" t="str">
        <f t="shared" ca="1" si="17"/>
        <v/>
      </c>
      <c r="T35" s="73" t="str">
        <f t="shared" ca="1" si="18"/>
        <v/>
      </c>
      <c r="U35" s="73" t="str">
        <f t="shared" ca="1" si="19"/>
        <v/>
      </c>
      <c r="V35" s="73" t="str">
        <f t="shared" ca="1" si="20"/>
        <v/>
      </c>
      <c r="W35" s="73" t="str">
        <f t="shared" ca="1" si="21"/>
        <v/>
      </c>
      <c r="X35" s="73" t="str">
        <f t="shared" ca="1" si="22"/>
        <v/>
      </c>
      <c r="Y35" s="73" t="str">
        <f t="shared" ca="1" si="23"/>
        <v/>
      </c>
      <c r="Z35" s="73" t="str">
        <f t="shared" ca="1" si="24"/>
        <v/>
      </c>
      <c r="AA35" s="73" t="str">
        <f t="shared" ca="1" si="25"/>
        <v/>
      </c>
      <c r="AB35" s="73" t="str">
        <f t="shared" ca="1" si="26"/>
        <v/>
      </c>
      <c r="AC35" s="73" t="str">
        <f t="shared" ca="1" si="27"/>
        <v/>
      </c>
      <c r="AD35" s="73" t="str">
        <f t="shared" ca="1" si="28"/>
        <v/>
      </c>
      <c r="AE35" s="73" t="str">
        <f t="shared" ca="1" si="29"/>
        <v/>
      </c>
      <c r="AF35" s="73" t="str">
        <f t="shared" ca="1" si="30"/>
        <v/>
      </c>
      <c r="AG35" s="78" t="str">
        <f t="shared" ca="1" si="31"/>
        <v/>
      </c>
      <c r="AH35" s="78" t="str">
        <f t="shared" ca="1" si="31"/>
        <v/>
      </c>
      <c r="AI35" s="78" t="str">
        <f t="shared" ca="1" si="31"/>
        <v/>
      </c>
      <c r="AJ35" s="82" t="str">
        <f t="shared" ca="1" si="31"/>
        <v/>
      </c>
      <c r="AK35" s="3" t="str">
        <f t="shared" ca="1" si="31"/>
        <v/>
      </c>
      <c r="AL35" s="1" t="e">
        <f t="shared" ca="1" si="38"/>
        <v>#VALUE!</v>
      </c>
      <c r="AM35" s="1" t="e">
        <f t="shared" ca="1" si="39"/>
        <v>#VALUE!</v>
      </c>
      <c r="AN35" s="1" t="e">
        <f t="shared" ca="1" si="40"/>
        <v>#VALUE!</v>
      </c>
      <c r="AO35" s="1" t="e">
        <f t="shared" ca="1" si="41"/>
        <v>#VALUE!</v>
      </c>
      <c r="AP35" s="1" t="str">
        <f t="shared" ca="1" si="42"/>
        <v>OK</v>
      </c>
    </row>
    <row r="36" spans="1:42" s="1" customFormat="1" x14ac:dyDescent="0.15">
      <c r="A36" s="2">
        <v>32</v>
      </c>
      <c r="B36" s="7" t="str">
        <f t="shared" ca="1" si="37"/>
        <v/>
      </c>
      <c r="C36" s="67" t="str">
        <f t="shared" ca="1" si="1"/>
        <v/>
      </c>
      <c r="D36" s="68" t="str">
        <f t="shared" ca="1" si="2"/>
        <v/>
      </c>
      <c r="E36" s="67" t="str">
        <f t="shared" ca="1" si="3"/>
        <v/>
      </c>
      <c r="F36" s="68" t="str">
        <f t="shared" ca="1" si="4"/>
        <v/>
      </c>
      <c r="G36" s="67" t="str">
        <f t="shared" ca="1" si="5"/>
        <v/>
      </c>
      <c r="H36" s="68" t="str">
        <f t="shared" ca="1" si="6"/>
        <v/>
      </c>
      <c r="I36" s="67" t="str">
        <f t="shared" ca="1" si="7"/>
        <v/>
      </c>
      <c r="J36" s="68" t="str">
        <f t="shared" ca="1" si="8"/>
        <v/>
      </c>
      <c r="K36" s="73" t="str">
        <f t="shared" ca="1" si="9"/>
        <v/>
      </c>
      <c r="L36" s="73" t="str">
        <f t="shared" ca="1" si="10"/>
        <v/>
      </c>
      <c r="M36" s="73" t="str">
        <f t="shared" ca="1" si="11"/>
        <v/>
      </c>
      <c r="N36" s="73" t="str">
        <f t="shared" ca="1" si="12"/>
        <v/>
      </c>
      <c r="O36" s="73" t="str">
        <f t="shared" ca="1" si="13"/>
        <v/>
      </c>
      <c r="P36" s="73" t="str">
        <f t="shared" ca="1" si="14"/>
        <v/>
      </c>
      <c r="Q36" s="73" t="str">
        <f t="shared" ca="1" si="15"/>
        <v/>
      </c>
      <c r="R36" s="73" t="str">
        <f t="shared" ca="1" si="16"/>
        <v/>
      </c>
      <c r="S36" s="73" t="str">
        <f t="shared" ca="1" si="17"/>
        <v/>
      </c>
      <c r="T36" s="73" t="str">
        <f t="shared" ca="1" si="18"/>
        <v/>
      </c>
      <c r="U36" s="73" t="str">
        <f t="shared" ca="1" si="19"/>
        <v/>
      </c>
      <c r="V36" s="73" t="str">
        <f t="shared" ca="1" si="20"/>
        <v/>
      </c>
      <c r="W36" s="73" t="str">
        <f t="shared" ca="1" si="21"/>
        <v/>
      </c>
      <c r="X36" s="73" t="str">
        <f t="shared" ca="1" si="22"/>
        <v/>
      </c>
      <c r="Y36" s="73" t="str">
        <f t="shared" ca="1" si="23"/>
        <v/>
      </c>
      <c r="Z36" s="73" t="str">
        <f t="shared" ca="1" si="24"/>
        <v/>
      </c>
      <c r="AA36" s="73" t="str">
        <f t="shared" ca="1" si="25"/>
        <v/>
      </c>
      <c r="AB36" s="73" t="str">
        <f t="shared" ca="1" si="26"/>
        <v/>
      </c>
      <c r="AC36" s="73" t="str">
        <f t="shared" ca="1" si="27"/>
        <v/>
      </c>
      <c r="AD36" s="73" t="str">
        <f t="shared" ca="1" si="28"/>
        <v/>
      </c>
      <c r="AE36" s="73" t="str">
        <f t="shared" ca="1" si="29"/>
        <v/>
      </c>
      <c r="AF36" s="73" t="str">
        <f t="shared" ca="1" si="30"/>
        <v/>
      </c>
      <c r="AG36" s="78" t="str">
        <f t="shared" ca="1" si="31"/>
        <v/>
      </c>
      <c r="AH36" s="78" t="str">
        <f t="shared" ca="1" si="31"/>
        <v/>
      </c>
      <c r="AI36" s="78" t="str">
        <f t="shared" ca="1" si="31"/>
        <v/>
      </c>
      <c r="AJ36" s="82" t="str">
        <f t="shared" ca="1" si="31"/>
        <v/>
      </c>
      <c r="AK36" s="3" t="str">
        <f t="shared" ca="1" si="31"/>
        <v/>
      </c>
      <c r="AL36" s="1" t="e">
        <f t="shared" ca="1" si="38"/>
        <v>#VALUE!</v>
      </c>
      <c r="AM36" s="1" t="e">
        <f t="shared" ca="1" si="39"/>
        <v>#VALUE!</v>
      </c>
      <c r="AN36" s="1" t="e">
        <f t="shared" ca="1" si="40"/>
        <v>#VALUE!</v>
      </c>
      <c r="AO36" s="1" t="e">
        <f t="shared" ca="1" si="41"/>
        <v>#VALUE!</v>
      </c>
      <c r="AP36" s="1" t="str">
        <f t="shared" ca="1" si="42"/>
        <v>OK</v>
      </c>
    </row>
    <row r="37" spans="1:42" s="1" customFormat="1" x14ac:dyDescent="0.15">
      <c r="A37" s="2">
        <v>33</v>
      </c>
      <c r="B37" s="7" t="str">
        <f t="shared" ca="1" si="37"/>
        <v/>
      </c>
      <c r="C37" s="67" t="str">
        <f t="shared" ca="1" si="1"/>
        <v/>
      </c>
      <c r="D37" s="68" t="str">
        <f t="shared" ca="1" si="2"/>
        <v/>
      </c>
      <c r="E37" s="67" t="str">
        <f t="shared" ca="1" si="3"/>
        <v/>
      </c>
      <c r="F37" s="68" t="str">
        <f t="shared" ca="1" si="4"/>
        <v/>
      </c>
      <c r="G37" s="67" t="str">
        <f t="shared" ca="1" si="5"/>
        <v/>
      </c>
      <c r="H37" s="68" t="str">
        <f t="shared" ca="1" si="6"/>
        <v/>
      </c>
      <c r="I37" s="67" t="str">
        <f t="shared" ca="1" si="7"/>
        <v/>
      </c>
      <c r="J37" s="68" t="str">
        <f t="shared" ca="1" si="8"/>
        <v/>
      </c>
      <c r="K37" s="73" t="str">
        <f t="shared" ca="1" si="9"/>
        <v/>
      </c>
      <c r="L37" s="73" t="str">
        <f t="shared" ca="1" si="10"/>
        <v/>
      </c>
      <c r="M37" s="73" t="str">
        <f t="shared" ca="1" si="11"/>
        <v/>
      </c>
      <c r="N37" s="73" t="str">
        <f t="shared" ca="1" si="12"/>
        <v/>
      </c>
      <c r="O37" s="73" t="str">
        <f t="shared" ca="1" si="13"/>
        <v/>
      </c>
      <c r="P37" s="73" t="str">
        <f t="shared" ca="1" si="14"/>
        <v/>
      </c>
      <c r="Q37" s="73" t="str">
        <f t="shared" ca="1" si="15"/>
        <v/>
      </c>
      <c r="R37" s="73" t="str">
        <f t="shared" ca="1" si="16"/>
        <v/>
      </c>
      <c r="S37" s="73" t="str">
        <f t="shared" ca="1" si="17"/>
        <v/>
      </c>
      <c r="T37" s="73" t="str">
        <f t="shared" ca="1" si="18"/>
        <v/>
      </c>
      <c r="U37" s="73" t="str">
        <f t="shared" ca="1" si="19"/>
        <v/>
      </c>
      <c r="V37" s="73" t="str">
        <f t="shared" ca="1" si="20"/>
        <v/>
      </c>
      <c r="W37" s="73" t="str">
        <f t="shared" ca="1" si="21"/>
        <v/>
      </c>
      <c r="X37" s="73" t="str">
        <f t="shared" ca="1" si="22"/>
        <v/>
      </c>
      <c r="Y37" s="73" t="str">
        <f t="shared" ca="1" si="23"/>
        <v/>
      </c>
      <c r="Z37" s="73" t="str">
        <f t="shared" ca="1" si="24"/>
        <v/>
      </c>
      <c r="AA37" s="73" t="str">
        <f t="shared" ca="1" si="25"/>
        <v/>
      </c>
      <c r="AB37" s="73" t="str">
        <f t="shared" ca="1" si="26"/>
        <v/>
      </c>
      <c r="AC37" s="73" t="str">
        <f t="shared" ca="1" si="27"/>
        <v/>
      </c>
      <c r="AD37" s="73" t="str">
        <f t="shared" ca="1" si="28"/>
        <v/>
      </c>
      <c r="AE37" s="73" t="str">
        <f t="shared" ca="1" si="29"/>
        <v/>
      </c>
      <c r="AF37" s="73" t="str">
        <f t="shared" ca="1" si="30"/>
        <v/>
      </c>
      <c r="AG37" s="78" t="str">
        <f t="shared" ca="1" si="31"/>
        <v/>
      </c>
      <c r="AH37" s="78" t="str">
        <f t="shared" ca="1" si="31"/>
        <v/>
      </c>
      <c r="AI37" s="78" t="str">
        <f t="shared" ca="1" si="31"/>
        <v/>
      </c>
      <c r="AJ37" s="82" t="str">
        <f t="shared" ca="1" si="31"/>
        <v/>
      </c>
      <c r="AK37" s="3" t="str">
        <f t="shared" ca="1" si="31"/>
        <v/>
      </c>
      <c r="AL37" s="1" t="e">
        <f t="shared" ca="1" si="38"/>
        <v>#VALUE!</v>
      </c>
      <c r="AM37" s="1" t="e">
        <f t="shared" ca="1" si="39"/>
        <v>#VALUE!</v>
      </c>
      <c r="AN37" s="1" t="e">
        <f t="shared" ca="1" si="40"/>
        <v>#VALUE!</v>
      </c>
      <c r="AO37" s="1" t="e">
        <f t="shared" ca="1" si="41"/>
        <v>#VALUE!</v>
      </c>
      <c r="AP37" s="1" t="str">
        <f t="shared" ca="1" si="42"/>
        <v>OK</v>
      </c>
    </row>
    <row r="38" spans="1:42" s="1" customFormat="1" x14ac:dyDescent="0.15">
      <c r="A38" s="2">
        <v>34</v>
      </c>
      <c r="B38" s="7" t="str">
        <f t="shared" ca="1" si="37"/>
        <v/>
      </c>
      <c r="C38" s="67" t="str">
        <f t="shared" ca="1" si="1"/>
        <v/>
      </c>
      <c r="D38" s="68" t="str">
        <f t="shared" ca="1" si="2"/>
        <v/>
      </c>
      <c r="E38" s="67" t="str">
        <f t="shared" ca="1" si="3"/>
        <v/>
      </c>
      <c r="F38" s="68" t="str">
        <f t="shared" ca="1" si="4"/>
        <v/>
      </c>
      <c r="G38" s="67" t="str">
        <f t="shared" ca="1" si="5"/>
        <v/>
      </c>
      <c r="H38" s="68" t="str">
        <f t="shared" ca="1" si="6"/>
        <v/>
      </c>
      <c r="I38" s="67" t="str">
        <f t="shared" ca="1" si="7"/>
        <v/>
      </c>
      <c r="J38" s="68" t="str">
        <f t="shared" ca="1" si="8"/>
        <v/>
      </c>
      <c r="K38" s="73" t="str">
        <f t="shared" ca="1" si="9"/>
        <v/>
      </c>
      <c r="L38" s="73" t="str">
        <f t="shared" ca="1" si="10"/>
        <v/>
      </c>
      <c r="M38" s="73" t="str">
        <f t="shared" ca="1" si="11"/>
        <v/>
      </c>
      <c r="N38" s="73" t="str">
        <f t="shared" ca="1" si="12"/>
        <v/>
      </c>
      <c r="O38" s="73" t="str">
        <f t="shared" ca="1" si="13"/>
        <v/>
      </c>
      <c r="P38" s="73" t="str">
        <f t="shared" ca="1" si="14"/>
        <v/>
      </c>
      <c r="Q38" s="73" t="str">
        <f t="shared" ca="1" si="15"/>
        <v/>
      </c>
      <c r="R38" s="73" t="str">
        <f t="shared" ca="1" si="16"/>
        <v/>
      </c>
      <c r="S38" s="73" t="str">
        <f t="shared" ca="1" si="17"/>
        <v/>
      </c>
      <c r="T38" s="73" t="str">
        <f t="shared" ca="1" si="18"/>
        <v/>
      </c>
      <c r="U38" s="73" t="str">
        <f t="shared" ca="1" si="19"/>
        <v/>
      </c>
      <c r="V38" s="73" t="str">
        <f t="shared" ca="1" si="20"/>
        <v/>
      </c>
      <c r="W38" s="73" t="str">
        <f t="shared" ca="1" si="21"/>
        <v/>
      </c>
      <c r="X38" s="73" t="str">
        <f t="shared" ca="1" si="22"/>
        <v/>
      </c>
      <c r="Y38" s="73" t="str">
        <f t="shared" ca="1" si="23"/>
        <v/>
      </c>
      <c r="Z38" s="73" t="str">
        <f t="shared" ca="1" si="24"/>
        <v/>
      </c>
      <c r="AA38" s="73" t="str">
        <f t="shared" ca="1" si="25"/>
        <v/>
      </c>
      <c r="AB38" s="73" t="str">
        <f t="shared" ca="1" si="26"/>
        <v/>
      </c>
      <c r="AC38" s="73" t="str">
        <f t="shared" ca="1" si="27"/>
        <v/>
      </c>
      <c r="AD38" s="73" t="str">
        <f t="shared" ca="1" si="28"/>
        <v/>
      </c>
      <c r="AE38" s="73" t="str">
        <f t="shared" ca="1" si="29"/>
        <v/>
      </c>
      <c r="AF38" s="73" t="str">
        <f t="shared" ca="1" si="30"/>
        <v/>
      </c>
      <c r="AG38" s="78" t="str">
        <f t="shared" ref="AG38:AK69" ca="1" si="43">IFERROR(SUMIF(INDIRECT($A38&amp;"!d$25:d$36"),AG$2,INDIRECT($A38&amp;"!h$25:h$36")),"")</f>
        <v/>
      </c>
      <c r="AH38" s="78" t="str">
        <f t="shared" ca="1" si="43"/>
        <v/>
      </c>
      <c r="AI38" s="78" t="str">
        <f t="shared" ca="1" si="43"/>
        <v/>
      </c>
      <c r="AJ38" s="82" t="str">
        <f t="shared" ca="1" si="43"/>
        <v/>
      </c>
      <c r="AK38" s="3" t="str">
        <f t="shared" ca="1" si="43"/>
        <v/>
      </c>
      <c r="AL38" s="1" t="e">
        <f t="shared" ca="1" si="38"/>
        <v>#VALUE!</v>
      </c>
      <c r="AM38" s="1" t="e">
        <f t="shared" ca="1" si="39"/>
        <v>#VALUE!</v>
      </c>
      <c r="AN38" s="1" t="e">
        <f t="shared" ca="1" si="40"/>
        <v>#VALUE!</v>
      </c>
      <c r="AO38" s="1" t="e">
        <f t="shared" ca="1" si="41"/>
        <v>#VALUE!</v>
      </c>
      <c r="AP38" s="1" t="str">
        <f t="shared" ca="1" si="42"/>
        <v>OK</v>
      </c>
    </row>
    <row r="39" spans="1:42" s="1" customFormat="1" x14ac:dyDescent="0.15">
      <c r="A39" s="2">
        <v>35</v>
      </c>
      <c r="B39" s="7" t="str">
        <f t="shared" ca="1" si="37"/>
        <v/>
      </c>
      <c r="C39" s="67" t="str">
        <f t="shared" ca="1" si="1"/>
        <v/>
      </c>
      <c r="D39" s="68" t="str">
        <f t="shared" ca="1" si="2"/>
        <v/>
      </c>
      <c r="E39" s="67" t="str">
        <f t="shared" ca="1" si="3"/>
        <v/>
      </c>
      <c r="F39" s="68" t="str">
        <f t="shared" ca="1" si="4"/>
        <v/>
      </c>
      <c r="G39" s="67" t="str">
        <f t="shared" ca="1" si="5"/>
        <v/>
      </c>
      <c r="H39" s="68" t="str">
        <f t="shared" ca="1" si="6"/>
        <v/>
      </c>
      <c r="I39" s="67" t="str">
        <f t="shared" ca="1" si="7"/>
        <v/>
      </c>
      <c r="J39" s="68" t="str">
        <f t="shared" ca="1" si="8"/>
        <v/>
      </c>
      <c r="K39" s="73" t="str">
        <f t="shared" ca="1" si="9"/>
        <v/>
      </c>
      <c r="L39" s="73" t="str">
        <f t="shared" ca="1" si="10"/>
        <v/>
      </c>
      <c r="M39" s="73" t="str">
        <f t="shared" ca="1" si="11"/>
        <v/>
      </c>
      <c r="N39" s="73" t="str">
        <f t="shared" ca="1" si="12"/>
        <v/>
      </c>
      <c r="O39" s="73" t="str">
        <f t="shared" ca="1" si="13"/>
        <v/>
      </c>
      <c r="P39" s="73" t="str">
        <f t="shared" ca="1" si="14"/>
        <v/>
      </c>
      <c r="Q39" s="73" t="str">
        <f t="shared" ca="1" si="15"/>
        <v/>
      </c>
      <c r="R39" s="73" t="str">
        <f t="shared" ca="1" si="16"/>
        <v/>
      </c>
      <c r="S39" s="73" t="str">
        <f t="shared" ca="1" si="17"/>
        <v/>
      </c>
      <c r="T39" s="73" t="str">
        <f t="shared" ca="1" si="18"/>
        <v/>
      </c>
      <c r="U39" s="73" t="str">
        <f t="shared" ca="1" si="19"/>
        <v/>
      </c>
      <c r="V39" s="73" t="str">
        <f t="shared" ca="1" si="20"/>
        <v/>
      </c>
      <c r="W39" s="73" t="str">
        <f t="shared" ca="1" si="21"/>
        <v/>
      </c>
      <c r="X39" s="73" t="str">
        <f t="shared" ca="1" si="22"/>
        <v/>
      </c>
      <c r="Y39" s="73" t="str">
        <f t="shared" ca="1" si="23"/>
        <v/>
      </c>
      <c r="Z39" s="73" t="str">
        <f t="shared" ca="1" si="24"/>
        <v/>
      </c>
      <c r="AA39" s="73" t="str">
        <f t="shared" ca="1" si="25"/>
        <v/>
      </c>
      <c r="AB39" s="73" t="str">
        <f t="shared" ca="1" si="26"/>
        <v/>
      </c>
      <c r="AC39" s="73" t="str">
        <f t="shared" ca="1" si="27"/>
        <v/>
      </c>
      <c r="AD39" s="73" t="str">
        <f t="shared" ca="1" si="28"/>
        <v/>
      </c>
      <c r="AE39" s="73" t="str">
        <f t="shared" ca="1" si="29"/>
        <v/>
      </c>
      <c r="AF39" s="73" t="str">
        <f t="shared" ca="1" si="30"/>
        <v/>
      </c>
      <c r="AG39" s="78" t="str">
        <f t="shared" ca="1" si="43"/>
        <v/>
      </c>
      <c r="AH39" s="78" t="str">
        <f t="shared" ca="1" si="43"/>
        <v/>
      </c>
      <c r="AI39" s="78" t="str">
        <f t="shared" ca="1" si="43"/>
        <v/>
      </c>
      <c r="AJ39" s="82" t="str">
        <f t="shared" ca="1" si="43"/>
        <v/>
      </c>
      <c r="AK39" s="3" t="str">
        <f t="shared" ca="1" si="43"/>
        <v/>
      </c>
      <c r="AL39" s="1" t="e">
        <f t="shared" ca="1" si="38"/>
        <v>#VALUE!</v>
      </c>
      <c r="AM39" s="1" t="e">
        <f t="shared" ca="1" si="39"/>
        <v>#VALUE!</v>
      </c>
      <c r="AN39" s="1" t="e">
        <f t="shared" ca="1" si="40"/>
        <v>#VALUE!</v>
      </c>
      <c r="AO39" s="1" t="e">
        <f t="shared" ca="1" si="41"/>
        <v>#VALUE!</v>
      </c>
      <c r="AP39" s="1" t="str">
        <f t="shared" ca="1" si="42"/>
        <v>OK</v>
      </c>
    </row>
    <row r="40" spans="1:42" s="1" customFormat="1" x14ac:dyDescent="0.15">
      <c r="A40" s="2">
        <v>36</v>
      </c>
      <c r="B40" s="7" t="str">
        <f t="shared" ca="1" si="37"/>
        <v/>
      </c>
      <c r="C40" s="67" t="str">
        <f t="shared" ca="1" si="1"/>
        <v/>
      </c>
      <c r="D40" s="68" t="str">
        <f t="shared" ca="1" si="2"/>
        <v/>
      </c>
      <c r="E40" s="67" t="str">
        <f t="shared" ca="1" si="3"/>
        <v/>
      </c>
      <c r="F40" s="68" t="str">
        <f t="shared" ca="1" si="4"/>
        <v/>
      </c>
      <c r="G40" s="67" t="str">
        <f t="shared" ca="1" si="5"/>
        <v/>
      </c>
      <c r="H40" s="68" t="str">
        <f t="shared" ca="1" si="6"/>
        <v/>
      </c>
      <c r="I40" s="67" t="str">
        <f t="shared" ca="1" si="7"/>
        <v/>
      </c>
      <c r="J40" s="68" t="str">
        <f t="shared" ca="1" si="8"/>
        <v/>
      </c>
      <c r="K40" s="73" t="str">
        <f t="shared" ca="1" si="9"/>
        <v/>
      </c>
      <c r="L40" s="73" t="str">
        <f t="shared" ca="1" si="10"/>
        <v/>
      </c>
      <c r="M40" s="73" t="str">
        <f t="shared" ca="1" si="11"/>
        <v/>
      </c>
      <c r="N40" s="73" t="str">
        <f t="shared" ca="1" si="12"/>
        <v/>
      </c>
      <c r="O40" s="73" t="str">
        <f t="shared" ca="1" si="13"/>
        <v/>
      </c>
      <c r="P40" s="73" t="str">
        <f t="shared" ca="1" si="14"/>
        <v/>
      </c>
      <c r="Q40" s="73" t="str">
        <f t="shared" ca="1" si="15"/>
        <v/>
      </c>
      <c r="R40" s="73" t="str">
        <f t="shared" ca="1" si="16"/>
        <v/>
      </c>
      <c r="S40" s="73" t="str">
        <f t="shared" ca="1" si="17"/>
        <v/>
      </c>
      <c r="T40" s="73" t="str">
        <f t="shared" ca="1" si="18"/>
        <v/>
      </c>
      <c r="U40" s="73" t="str">
        <f t="shared" ca="1" si="19"/>
        <v/>
      </c>
      <c r="V40" s="73" t="str">
        <f t="shared" ca="1" si="20"/>
        <v/>
      </c>
      <c r="W40" s="73" t="str">
        <f t="shared" ca="1" si="21"/>
        <v/>
      </c>
      <c r="X40" s="73" t="str">
        <f t="shared" ca="1" si="22"/>
        <v/>
      </c>
      <c r="Y40" s="73" t="str">
        <f t="shared" ca="1" si="23"/>
        <v/>
      </c>
      <c r="Z40" s="73" t="str">
        <f t="shared" ca="1" si="24"/>
        <v/>
      </c>
      <c r="AA40" s="73" t="str">
        <f t="shared" ca="1" si="25"/>
        <v/>
      </c>
      <c r="AB40" s="73" t="str">
        <f t="shared" ca="1" si="26"/>
        <v/>
      </c>
      <c r="AC40" s="73" t="str">
        <f t="shared" ca="1" si="27"/>
        <v/>
      </c>
      <c r="AD40" s="73" t="str">
        <f t="shared" ca="1" si="28"/>
        <v/>
      </c>
      <c r="AE40" s="73" t="str">
        <f t="shared" ca="1" si="29"/>
        <v/>
      </c>
      <c r="AF40" s="73" t="str">
        <f t="shared" ca="1" si="30"/>
        <v/>
      </c>
      <c r="AG40" s="78" t="str">
        <f t="shared" ca="1" si="43"/>
        <v/>
      </c>
      <c r="AH40" s="78" t="str">
        <f t="shared" ca="1" si="43"/>
        <v/>
      </c>
      <c r="AI40" s="78" t="str">
        <f t="shared" ca="1" si="43"/>
        <v/>
      </c>
      <c r="AJ40" s="82" t="str">
        <f t="shared" ca="1" si="43"/>
        <v/>
      </c>
      <c r="AK40" s="3" t="str">
        <f t="shared" ca="1" si="43"/>
        <v/>
      </c>
      <c r="AL40" s="1" t="e">
        <f t="shared" ca="1" si="38"/>
        <v>#VALUE!</v>
      </c>
      <c r="AM40" s="1" t="e">
        <f t="shared" ca="1" si="39"/>
        <v>#VALUE!</v>
      </c>
      <c r="AN40" s="1" t="e">
        <f t="shared" ca="1" si="40"/>
        <v>#VALUE!</v>
      </c>
      <c r="AO40" s="1" t="e">
        <f t="shared" ca="1" si="41"/>
        <v>#VALUE!</v>
      </c>
      <c r="AP40" s="1" t="str">
        <f t="shared" ca="1" si="42"/>
        <v>OK</v>
      </c>
    </row>
    <row r="41" spans="1:42" s="1" customFormat="1" x14ac:dyDescent="0.15">
      <c r="A41" s="2">
        <v>37</v>
      </c>
      <c r="B41" s="7" t="str">
        <f t="shared" ca="1" si="37"/>
        <v/>
      </c>
      <c r="C41" s="67" t="str">
        <f t="shared" ca="1" si="1"/>
        <v/>
      </c>
      <c r="D41" s="68" t="str">
        <f t="shared" ca="1" si="2"/>
        <v/>
      </c>
      <c r="E41" s="67" t="str">
        <f t="shared" ca="1" si="3"/>
        <v/>
      </c>
      <c r="F41" s="68" t="str">
        <f t="shared" ca="1" si="4"/>
        <v/>
      </c>
      <c r="G41" s="67" t="str">
        <f t="shared" ca="1" si="5"/>
        <v/>
      </c>
      <c r="H41" s="68" t="str">
        <f t="shared" ca="1" si="6"/>
        <v/>
      </c>
      <c r="I41" s="67" t="str">
        <f t="shared" ca="1" si="7"/>
        <v/>
      </c>
      <c r="J41" s="68" t="str">
        <f t="shared" ca="1" si="8"/>
        <v/>
      </c>
      <c r="K41" s="73" t="str">
        <f t="shared" ca="1" si="9"/>
        <v/>
      </c>
      <c r="L41" s="73" t="str">
        <f t="shared" ca="1" si="10"/>
        <v/>
      </c>
      <c r="M41" s="73" t="str">
        <f t="shared" ca="1" si="11"/>
        <v/>
      </c>
      <c r="N41" s="73" t="str">
        <f t="shared" ca="1" si="12"/>
        <v/>
      </c>
      <c r="O41" s="73" t="str">
        <f t="shared" ca="1" si="13"/>
        <v/>
      </c>
      <c r="P41" s="73" t="str">
        <f t="shared" ca="1" si="14"/>
        <v/>
      </c>
      <c r="Q41" s="73" t="str">
        <f t="shared" ca="1" si="15"/>
        <v/>
      </c>
      <c r="R41" s="73" t="str">
        <f t="shared" ca="1" si="16"/>
        <v/>
      </c>
      <c r="S41" s="73" t="str">
        <f t="shared" ca="1" si="17"/>
        <v/>
      </c>
      <c r="T41" s="73" t="str">
        <f t="shared" ca="1" si="18"/>
        <v/>
      </c>
      <c r="U41" s="73" t="str">
        <f t="shared" ca="1" si="19"/>
        <v/>
      </c>
      <c r="V41" s="73" t="str">
        <f t="shared" ca="1" si="20"/>
        <v/>
      </c>
      <c r="W41" s="73" t="str">
        <f t="shared" ca="1" si="21"/>
        <v/>
      </c>
      <c r="X41" s="73" t="str">
        <f t="shared" ca="1" si="22"/>
        <v/>
      </c>
      <c r="Y41" s="73" t="str">
        <f t="shared" ca="1" si="23"/>
        <v/>
      </c>
      <c r="Z41" s="73" t="str">
        <f t="shared" ca="1" si="24"/>
        <v/>
      </c>
      <c r="AA41" s="73" t="str">
        <f t="shared" ca="1" si="25"/>
        <v/>
      </c>
      <c r="AB41" s="73" t="str">
        <f t="shared" ca="1" si="26"/>
        <v/>
      </c>
      <c r="AC41" s="73" t="str">
        <f t="shared" ca="1" si="27"/>
        <v/>
      </c>
      <c r="AD41" s="73" t="str">
        <f t="shared" ca="1" si="28"/>
        <v/>
      </c>
      <c r="AE41" s="73" t="str">
        <f t="shared" ca="1" si="29"/>
        <v/>
      </c>
      <c r="AF41" s="73" t="str">
        <f t="shared" ca="1" si="30"/>
        <v/>
      </c>
      <c r="AG41" s="78" t="str">
        <f t="shared" ca="1" si="43"/>
        <v/>
      </c>
      <c r="AH41" s="78" t="str">
        <f t="shared" ca="1" si="43"/>
        <v/>
      </c>
      <c r="AI41" s="78" t="str">
        <f t="shared" ca="1" si="43"/>
        <v/>
      </c>
      <c r="AJ41" s="82" t="str">
        <f t="shared" ca="1" si="43"/>
        <v/>
      </c>
      <c r="AK41" s="3" t="str">
        <f t="shared" ca="1" si="43"/>
        <v/>
      </c>
      <c r="AL41" s="1" t="e">
        <f t="shared" ca="1" si="38"/>
        <v>#VALUE!</v>
      </c>
      <c r="AM41" s="1" t="e">
        <f t="shared" ca="1" si="39"/>
        <v>#VALUE!</v>
      </c>
      <c r="AN41" s="1" t="e">
        <f t="shared" ca="1" si="40"/>
        <v>#VALUE!</v>
      </c>
      <c r="AO41" s="1" t="e">
        <f t="shared" ca="1" si="41"/>
        <v>#VALUE!</v>
      </c>
      <c r="AP41" s="1" t="str">
        <f t="shared" ca="1" si="42"/>
        <v>OK</v>
      </c>
    </row>
    <row r="42" spans="1:42" s="1" customFormat="1" x14ac:dyDescent="0.15">
      <c r="A42" s="2">
        <v>38</v>
      </c>
      <c r="B42" s="7" t="str">
        <f t="shared" ca="1" si="37"/>
        <v/>
      </c>
      <c r="C42" s="67" t="str">
        <f t="shared" ca="1" si="1"/>
        <v/>
      </c>
      <c r="D42" s="68" t="str">
        <f t="shared" ca="1" si="2"/>
        <v/>
      </c>
      <c r="E42" s="67" t="str">
        <f t="shared" ca="1" si="3"/>
        <v/>
      </c>
      <c r="F42" s="68" t="str">
        <f t="shared" ca="1" si="4"/>
        <v/>
      </c>
      <c r="G42" s="67" t="str">
        <f t="shared" ca="1" si="5"/>
        <v/>
      </c>
      <c r="H42" s="68" t="str">
        <f t="shared" ca="1" si="6"/>
        <v/>
      </c>
      <c r="I42" s="67" t="str">
        <f t="shared" ca="1" si="7"/>
        <v/>
      </c>
      <c r="J42" s="68" t="str">
        <f t="shared" ca="1" si="8"/>
        <v/>
      </c>
      <c r="K42" s="73" t="str">
        <f t="shared" ca="1" si="9"/>
        <v/>
      </c>
      <c r="L42" s="73" t="str">
        <f t="shared" ca="1" si="10"/>
        <v/>
      </c>
      <c r="M42" s="73" t="str">
        <f t="shared" ca="1" si="11"/>
        <v/>
      </c>
      <c r="N42" s="73" t="str">
        <f t="shared" ca="1" si="12"/>
        <v/>
      </c>
      <c r="O42" s="73" t="str">
        <f t="shared" ca="1" si="13"/>
        <v/>
      </c>
      <c r="P42" s="73" t="str">
        <f t="shared" ca="1" si="14"/>
        <v/>
      </c>
      <c r="Q42" s="73" t="str">
        <f t="shared" ca="1" si="15"/>
        <v/>
      </c>
      <c r="R42" s="73" t="str">
        <f t="shared" ca="1" si="16"/>
        <v/>
      </c>
      <c r="S42" s="73" t="str">
        <f t="shared" ca="1" si="17"/>
        <v/>
      </c>
      <c r="T42" s="73" t="str">
        <f t="shared" ca="1" si="18"/>
        <v/>
      </c>
      <c r="U42" s="73" t="str">
        <f t="shared" ca="1" si="19"/>
        <v/>
      </c>
      <c r="V42" s="73" t="str">
        <f t="shared" ca="1" si="20"/>
        <v/>
      </c>
      <c r="W42" s="73" t="str">
        <f t="shared" ca="1" si="21"/>
        <v/>
      </c>
      <c r="X42" s="73" t="str">
        <f t="shared" ca="1" si="22"/>
        <v/>
      </c>
      <c r="Y42" s="73" t="str">
        <f t="shared" ca="1" si="23"/>
        <v/>
      </c>
      <c r="Z42" s="73" t="str">
        <f t="shared" ca="1" si="24"/>
        <v/>
      </c>
      <c r="AA42" s="73" t="str">
        <f t="shared" ca="1" si="25"/>
        <v/>
      </c>
      <c r="AB42" s="73" t="str">
        <f t="shared" ca="1" si="26"/>
        <v/>
      </c>
      <c r="AC42" s="73" t="str">
        <f t="shared" ca="1" si="27"/>
        <v/>
      </c>
      <c r="AD42" s="73" t="str">
        <f t="shared" ca="1" si="28"/>
        <v/>
      </c>
      <c r="AE42" s="73" t="str">
        <f t="shared" ca="1" si="29"/>
        <v/>
      </c>
      <c r="AF42" s="73" t="str">
        <f t="shared" ca="1" si="30"/>
        <v/>
      </c>
      <c r="AG42" s="78" t="str">
        <f t="shared" ca="1" si="43"/>
        <v/>
      </c>
      <c r="AH42" s="78" t="str">
        <f t="shared" ca="1" si="43"/>
        <v/>
      </c>
      <c r="AI42" s="78" t="str">
        <f t="shared" ca="1" si="43"/>
        <v/>
      </c>
      <c r="AJ42" s="82" t="str">
        <f t="shared" ca="1" si="43"/>
        <v/>
      </c>
      <c r="AK42" s="3" t="str">
        <f t="shared" ca="1" si="43"/>
        <v/>
      </c>
      <c r="AL42" s="1" t="e">
        <f t="shared" ca="1" si="38"/>
        <v>#VALUE!</v>
      </c>
      <c r="AM42" s="1" t="e">
        <f t="shared" ca="1" si="39"/>
        <v>#VALUE!</v>
      </c>
      <c r="AN42" s="1" t="e">
        <f t="shared" ca="1" si="40"/>
        <v>#VALUE!</v>
      </c>
      <c r="AO42" s="1" t="e">
        <f t="shared" ca="1" si="41"/>
        <v>#VALUE!</v>
      </c>
      <c r="AP42" s="1" t="str">
        <f t="shared" ca="1" si="42"/>
        <v>OK</v>
      </c>
    </row>
    <row r="43" spans="1:42" s="1" customFormat="1" x14ac:dyDescent="0.15">
      <c r="A43" s="2">
        <v>39</v>
      </c>
      <c r="B43" s="7" t="str">
        <f t="shared" ca="1" si="37"/>
        <v/>
      </c>
      <c r="C43" s="67" t="str">
        <f t="shared" ca="1" si="1"/>
        <v/>
      </c>
      <c r="D43" s="68" t="str">
        <f t="shared" ca="1" si="2"/>
        <v/>
      </c>
      <c r="E43" s="67" t="str">
        <f t="shared" ca="1" si="3"/>
        <v/>
      </c>
      <c r="F43" s="68" t="str">
        <f t="shared" ca="1" si="4"/>
        <v/>
      </c>
      <c r="G43" s="67" t="str">
        <f t="shared" ca="1" si="5"/>
        <v/>
      </c>
      <c r="H43" s="68" t="str">
        <f t="shared" ca="1" si="6"/>
        <v/>
      </c>
      <c r="I43" s="67" t="str">
        <f t="shared" ca="1" si="7"/>
        <v/>
      </c>
      <c r="J43" s="68" t="str">
        <f t="shared" ca="1" si="8"/>
        <v/>
      </c>
      <c r="K43" s="73" t="str">
        <f t="shared" ca="1" si="9"/>
        <v/>
      </c>
      <c r="L43" s="73" t="str">
        <f t="shared" ca="1" si="10"/>
        <v/>
      </c>
      <c r="M43" s="73" t="str">
        <f t="shared" ca="1" si="11"/>
        <v/>
      </c>
      <c r="N43" s="73" t="str">
        <f t="shared" ca="1" si="12"/>
        <v/>
      </c>
      <c r="O43" s="73" t="str">
        <f t="shared" ca="1" si="13"/>
        <v/>
      </c>
      <c r="P43" s="73" t="str">
        <f t="shared" ca="1" si="14"/>
        <v/>
      </c>
      <c r="Q43" s="73" t="str">
        <f t="shared" ca="1" si="15"/>
        <v/>
      </c>
      <c r="R43" s="73" t="str">
        <f t="shared" ca="1" si="16"/>
        <v/>
      </c>
      <c r="S43" s="73" t="str">
        <f t="shared" ca="1" si="17"/>
        <v/>
      </c>
      <c r="T43" s="73" t="str">
        <f t="shared" ca="1" si="18"/>
        <v/>
      </c>
      <c r="U43" s="73" t="str">
        <f t="shared" ca="1" si="19"/>
        <v/>
      </c>
      <c r="V43" s="73" t="str">
        <f t="shared" ca="1" si="20"/>
        <v/>
      </c>
      <c r="W43" s="73" t="str">
        <f t="shared" ca="1" si="21"/>
        <v/>
      </c>
      <c r="X43" s="73" t="str">
        <f t="shared" ca="1" si="22"/>
        <v/>
      </c>
      <c r="Y43" s="73" t="str">
        <f t="shared" ca="1" si="23"/>
        <v/>
      </c>
      <c r="Z43" s="73" t="str">
        <f t="shared" ca="1" si="24"/>
        <v/>
      </c>
      <c r="AA43" s="73" t="str">
        <f t="shared" ca="1" si="25"/>
        <v/>
      </c>
      <c r="AB43" s="73" t="str">
        <f t="shared" ca="1" si="26"/>
        <v/>
      </c>
      <c r="AC43" s="73" t="str">
        <f t="shared" ca="1" si="27"/>
        <v/>
      </c>
      <c r="AD43" s="73" t="str">
        <f t="shared" ca="1" si="28"/>
        <v/>
      </c>
      <c r="AE43" s="73" t="str">
        <f t="shared" ca="1" si="29"/>
        <v/>
      </c>
      <c r="AF43" s="73" t="str">
        <f t="shared" ca="1" si="30"/>
        <v/>
      </c>
      <c r="AG43" s="78" t="str">
        <f t="shared" ca="1" si="43"/>
        <v/>
      </c>
      <c r="AH43" s="78" t="str">
        <f t="shared" ca="1" si="43"/>
        <v/>
      </c>
      <c r="AI43" s="78" t="str">
        <f t="shared" ca="1" si="43"/>
        <v/>
      </c>
      <c r="AJ43" s="82" t="str">
        <f t="shared" ca="1" si="43"/>
        <v/>
      </c>
      <c r="AK43" s="3" t="str">
        <f t="shared" ca="1" si="43"/>
        <v/>
      </c>
      <c r="AL43" s="1" t="e">
        <f t="shared" ca="1" si="38"/>
        <v>#VALUE!</v>
      </c>
      <c r="AM43" s="1" t="e">
        <f t="shared" ca="1" si="39"/>
        <v>#VALUE!</v>
      </c>
      <c r="AN43" s="1" t="e">
        <f t="shared" ca="1" si="40"/>
        <v>#VALUE!</v>
      </c>
      <c r="AO43" s="1" t="e">
        <f t="shared" ca="1" si="41"/>
        <v>#VALUE!</v>
      </c>
      <c r="AP43" s="1" t="str">
        <f t="shared" ca="1" si="42"/>
        <v>OK</v>
      </c>
    </row>
    <row r="44" spans="1:42" s="1" customFormat="1" x14ac:dyDescent="0.15">
      <c r="A44" s="2">
        <v>40</v>
      </c>
      <c r="B44" s="7" t="str">
        <f t="shared" ca="1" si="37"/>
        <v/>
      </c>
      <c r="C44" s="67" t="str">
        <f t="shared" ca="1" si="1"/>
        <v/>
      </c>
      <c r="D44" s="68" t="str">
        <f t="shared" ca="1" si="2"/>
        <v/>
      </c>
      <c r="E44" s="67" t="str">
        <f t="shared" ca="1" si="3"/>
        <v/>
      </c>
      <c r="F44" s="68" t="str">
        <f t="shared" ca="1" si="4"/>
        <v/>
      </c>
      <c r="G44" s="67" t="str">
        <f t="shared" ca="1" si="5"/>
        <v/>
      </c>
      <c r="H44" s="68" t="str">
        <f t="shared" ca="1" si="6"/>
        <v/>
      </c>
      <c r="I44" s="67" t="str">
        <f t="shared" ca="1" si="7"/>
        <v/>
      </c>
      <c r="J44" s="68" t="str">
        <f t="shared" ca="1" si="8"/>
        <v/>
      </c>
      <c r="K44" s="73" t="str">
        <f t="shared" ca="1" si="9"/>
        <v/>
      </c>
      <c r="L44" s="73" t="str">
        <f t="shared" ca="1" si="10"/>
        <v/>
      </c>
      <c r="M44" s="73" t="str">
        <f t="shared" ca="1" si="11"/>
        <v/>
      </c>
      <c r="N44" s="73" t="str">
        <f t="shared" ca="1" si="12"/>
        <v/>
      </c>
      <c r="O44" s="73" t="str">
        <f t="shared" ca="1" si="13"/>
        <v/>
      </c>
      <c r="P44" s="73" t="str">
        <f t="shared" ca="1" si="14"/>
        <v/>
      </c>
      <c r="Q44" s="73" t="str">
        <f t="shared" ca="1" si="15"/>
        <v/>
      </c>
      <c r="R44" s="73" t="str">
        <f t="shared" ca="1" si="16"/>
        <v/>
      </c>
      <c r="S44" s="73" t="str">
        <f t="shared" ca="1" si="17"/>
        <v/>
      </c>
      <c r="T44" s="73" t="str">
        <f t="shared" ca="1" si="18"/>
        <v/>
      </c>
      <c r="U44" s="73" t="str">
        <f t="shared" ca="1" si="19"/>
        <v/>
      </c>
      <c r="V44" s="73" t="str">
        <f t="shared" ca="1" si="20"/>
        <v/>
      </c>
      <c r="W44" s="73" t="str">
        <f t="shared" ca="1" si="21"/>
        <v/>
      </c>
      <c r="X44" s="73" t="str">
        <f t="shared" ca="1" si="22"/>
        <v/>
      </c>
      <c r="Y44" s="73" t="str">
        <f t="shared" ca="1" si="23"/>
        <v/>
      </c>
      <c r="Z44" s="73" t="str">
        <f t="shared" ca="1" si="24"/>
        <v/>
      </c>
      <c r="AA44" s="73" t="str">
        <f t="shared" ca="1" si="25"/>
        <v/>
      </c>
      <c r="AB44" s="73" t="str">
        <f t="shared" ca="1" si="26"/>
        <v/>
      </c>
      <c r="AC44" s="73" t="str">
        <f t="shared" ca="1" si="27"/>
        <v/>
      </c>
      <c r="AD44" s="73" t="str">
        <f t="shared" ca="1" si="28"/>
        <v/>
      </c>
      <c r="AE44" s="73" t="str">
        <f t="shared" ca="1" si="29"/>
        <v/>
      </c>
      <c r="AF44" s="73" t="str">
        <f t="shared" ca="1" si="30"/>
        <v/>
      </c>
      <c r="AG44" s="78" t="str">
        <f t="shared" ca="1" si="43"/>
        <v/>
      </c>
      <c r="AH44" s="78" t="str">
        <f t="shared" ca="1" si="43"/>
        <v/>
      </c>
      <c r="AI44" s="78" t="str">
        <f t="shared" ca="1" si="43"/>
        <v/>
      </c>
      <c r="AJ44" s="82" t="str">
        <f t="shared" ca="1" si="43"/>
        <v/>
      </c>
      <c r="AK44" s="3" t="str">
        <f t="shared" ca="1" si="43"/>
        <v/>
      </c>
      <c r="AL44" s="1" t="e">
        <f t="shared" ca="1" si="38"/>
        <v>#VALUE!</v>
      </c>
      <c r="AM44" s="1" t="e">
        <f t="shared" ca="1" si="39"/>
        <v>#VALUE!</v>
      </c>
      <c r="AN44" s="1" t="e">
        <f t="shared" ca="1" si="40"/>
        <v>#VALUE!</v>
      </c>
      <c r="AO44" s="1" t="e">
        <f t="shared" ca="1" si="41"/>
        <v>#VALUE!</v>
      </c>
      <c r="AP44" s="1" t="str">
        <f t="shared" ca="1" si="42"/>
        <v>OK</v>
      </c>
    </row>
    <row r="45" spans="1:42" s="1" customFormat="1" x14ac:dyDescent="0.15">
      <c r="A45" s="2">
        <v>41</v>
      </c>
      <c r="B45" s="7" t="str">
        <f t="shared" ca="1" si="37"/>
        <v/>
      </c>
      <c r="C45" s="67" t="str">
        <f t="shared" ca="1" si="1"/>
        <v/>
      </c>
      <c r="D45" s="68" t="str">
        <f t="shared" ca="1" si="2"/>
        <v/>
      </c>
      <c r="E45" s="67" t="str">
        <f t="shared" ca="1" si="3"/>
        <v/>
      </c>
      <c r="F45" s="68" t="str">
        <f t="shared" ca="1" si="4"/>
        <v/>
      </c>
      <c r="G45" s="67" t="str">
        <f t="shared" ca="1" si="5"/>
        <v/>
      </c>
      <c r="H45" s="68" t="str">
        <f t="shared" ca="1" si="6"/>
        <v/>
      </c>
      <c r="I45" s="67" t="str">
        <f t="shared" ca="1" si="7"/>
        <v/>
      </c>
      <c r="J45" s="68" t="str">
        <f t="shared" ca="1" si="8"/>
        <v/>
      </c>
      <c r="K45" s="73" t="str">
        <f t="shared" ca="1" si="9"/>
        <v/>
      </c>
      <c r="L45" s="73" t="str">
        <f t="shared" ca="1" si="10"/>
        <v/>
      </c>
      <c r="M45" s="73" t="str">
        <f t="shared" ca="1" si="11"/>
        <v/>
      </c>
      <c r="N45" s="73" t="str">
        <f t="shared" ca="1" si="12"/>
        <v/>
      </c>
      <c r="O45" s="73" t="str">
        <f t="shared" ca="1" si="13"/>
        <v/>
      </c>
      <c r="P45" s="73" t="str">
        <f t="shared" ca="1" si="14"/>
        <v/>
      </c>
      <c r="Q45" s="73" t="str">
        <f t="shared" ca="1" si="15"/>
        <v/>
      </c>
      <c r="R45" s="73" t="str">
        <f t="shared" ca="1" si="16"/>
        <v/>
      </c>
      <c r="S45" s="73" t="str">
        <f t="shared" ca="1" si="17"/>
        <v/>
      </c>
      <c r="T45" s="73" t="str">
        <f t="shared" ca="1" si="18"/>
        <v/>
      </c>
      <c r="U45" s="73" t="str">
        <f t="shared" ca="1" si="19"/>
        <v/>
      </c>
      <c r="V45" s="73" t="str">
        <f t="shared" ca="1" si="20"/>
        <v/>
      </c>
      <c r="W45" s="73" t="str">
        <f t="shared" ca="1" si="21"/>
        <v/>
      </c>
      <c r="X45" s="73" t="str">
        <f t="shared" ca="1" si="22"/>
        <v/>
      </c>
      <c r="Y45" s="73" t="str">
        <f t="shared" ca="1" si="23"/>
        <v/>
      </c>
      <c r="Z45" s="73" t="str">
        <f t="shared" ca="1" si="24"/>
        <v/>
      </c>
      <c r="AA45" s="73" t="str">
        <f t="shared" ca="1" si="25"/>
        <v/>
      </c>
      <c r="AB45" s="73" t="str">
        <f t="shared" ca="1" si="26"/>
        <v/>
      </c>
      <c r="AC45" s="73" t="str">
        <f t="shared" ca="1" si="27"/>
        <v/>
      </c>
      <c r="AD45" s="73" t="str">
        <f t="shared" ca="1" si="28"/>
        <v/>
      </c>
      <c r="AE45" s="73" t="str">
        <f t="shared" ca="1" si="29"/>
        <v/>
      </c>
      <c r="AF45" s="73" t="str">
        <f t="shared" ca="1" si="30"/>
        <v/>
      </c>
      <c r="AG45" s="78" t="str">
        <f t="shared" ca="1" si="43"/>
        <v/>
      </c>
      <c r="AH45" s="78" t="str">
        <f t="shared" ca="1" si="43"/>
        <v/>
      </c>
      <c r="AI45" s="78" t="str">
        <f t="shared" ca="1" si="43"/>
        <v/>
      </c>
      <c r="AJ45" s="82" t="str">
        <f t="shared" ca="1" si="43"/>
        <v/>
      </c>
      <c r="AK45" s="3" t="str">
        <f t="shared" ca="1" si="43"/>
        <v/>
      </c>
      <c r="AL45" s="1" t="e">
        <f t="shared" ca="1" si="38"/>
        <v>#VALUE!</v>
      </c>
      <c r="AM45" s="1" t="e">
        <f t="shared" ca="1" si="39"/>
        <v>#VALUE!</v>
      </c>
      <c r="AN45" s="1" t="e">
        <f t="shared" ca="1" si="40"/>
        <v>#VALUE!</v>
      </c>
      <c r="AO45" s="1" t="e">
        <f t="shared" ca="1" si="41"/>
        <v>#VALUE!</v>
      </c>
      <c r="AP45" s="1" t="str">
        <f t="shared" ca="1" si="42"/>
        <v>OK</v>
      </c>
    </row>
    <row r="46" spans="1:42" s="1" customFormat="1" x14ac:dyDescent="0.15">
      <c r="A46" s="2">
        <v>42</v>
      </c>
      <c r="B46" s="7" t="str">
        <f t="shared" ca="1" si="37"/>
        <v/>
      </c>
      <c r="C46" s="67" t="str">
        <f t="shared" ca="1" si="1"/>
        <v/>
      </c>
      <c r="D46" s="68" t="str">
        <f t="shared" ca="1" si="2"/>
        <v/>
      </c>
      <c r="E46" s="67" t="str">
        <f t="shared" ca="1" si="3"/>
        <v/>
      </c>
      <c r="F46" s="68" t="str">
        <f t="shared" ca="1" si="4"/>
        <v/>
      </c>
      <c r="G46" s="67" t="str">
        <f t="shared" ca="1" si="5"/>
        <v/>
      </c>
      <c r="H46" s="68" t="str">
        <f t="shared" ca="1" si="6"/>
        <v/>
      </c>
      <c r="I46" s="67" t="str">
        <f t="shared" ca="1" si="7"/>
        <v/>
      </c>
      <c r="J46" s="68" t="str">
        <f t="shared" ca="1" si="8"/>
        <v/>
      </c>
      <c r="K46" s="73" t="str">
        <f t="shared" ca="1" si="9"/>
        <v/>
      </c>
      <c r="L46" s="73" t="str">
        <f t="shared" ca="1" si="10"/>
        <v/>
      </c>
      <c r="M46" s="73" t="str">
        <f t="shared" ca="1" si="11"/>
        <v/>
      </c>
      <c r="N46" s="73" t="str">
        <f t="shared" ca="1" si="12"/>
        <v/>
      </c>
      <c r="O46" s="73" t="str">
        <f t="shared" ca="1" si="13"/>
        <v/>
      </c>
      <c r="P46" s="73" t="str">
        <f t="shared" ca="1" si="14"/>
        <v/>
      </c>
      <c r="Q46" s="73" t="str">
        <f t="shared" ca="1" si="15"/>
        <v/>
      </c>
      <c r="R46" s="73" t="str">
        <f t="shared" ca="1" si="16"/>
        <v/>
      </c>
      <c r="S46" s="73" t="str">
        <f t="shared" ca="1" si="17"/>
        <v/>
      </c>
      <c r="T46" s="73" t="str">
        <f t="shared" ca="1" si="18"/>
        <v/>
      </c>
      <c r="U46" s="73" t="str">
        <f t="shared" ca="1" si="19"/>
        <v/>
      </c>
      <c r="V46" s="73" t="str">
        <f t="shared" ca="1" si="20"/>
        <v/>
      </c>
      <c r="W46" s="73" t="str">
        <f t="shared" ca="1" si="21"/>
        <v/>
      </c>
      <c r="X46" s="73" t="str">
        <f t="shared" ca="1" si="22"/>
        <v/>
      </c>
      <c r="Y46" s="73" t="str">
        <f t="shared" ca="1" si="23"/>
        <v/>
      </c>
      <c r="Z46" s="73" t="str">
        <f t="shared" ca="1" si="24"/>
        <v/>
      </c>
      <c r="AA46" s="73" t="str">
        <f t="shared" ca="1" si="25"/>
        <v/>
      </c>
      <c r="AB46" s="73" t="str">
        <f t="shared" ca="1" si="26"/>
        <v/>
      </c>
      <c r="AC46" s="73" t="str">
        <f t="shared" ca="1" si="27"/>
        <v/>
      </c>
      <c r="AD46" s="73" t="str">
        <f t="shared" ca="1" si="28"/>
        <v/>
      </c>
      <c r="AE46" s="73" t="str">
        <f t="shared" ca="1" si="29"/>
        <v/>
      </c>
      <c r="AF46" s="73" t="str">
        <f t="shared" ca="1" si="30"/>
        <v/>
      </c>
      <c r="AG46" s="78" t="str">
        <f t="shared" ca="1" si="43"/>
        <v/>
      </c>
      <c r="AH46" s="78" t="str">
        <f t="shared" ca="1" si="43"/>
        <v/>
      </c>
      <c r="AI46" s="78" t="str">
        <f t="shared" ca="1" si="43"/>
        <v/>
      </c>
      <c r="AJ46" s="82" t="str">
        <f t="shared" ca="1" si="43"/>
        <v/>
      </c>
      <c r="AK46" s="3" t="str">
        <f t="shared" ca="1" si="43"/>
        <v/>
      </c>
      <c r="AL46" s="1" t="e">
        <f t="shared" ca="1" si="38"/>
        <v>#VALUE!</v>
      </c>
      <c r="AM46" s="1" t="e">
        <f t="shared" ca="1" si="39"/>
        <v>#VALUE!</v>
      </c>
      <c r="AN46" s="1" t="e">
        <f t="shared" ca="1" si="40"/>
        <v>#VALUE!</v>
      </c>
      <c r="AO46" s="1" t="e">
        <f t="shared" ca="1" si="41"/>
        <v>#VALUE!</v>
      </c>
      <c r="AP46" s="1" t="str">
        <f t="shared" ca="1" si="42"/>
        <v>OK</v>
      </c>
    </row>
    <row r="47" spans="1:42" s="1" customFormat="1" x14ac:dyDescent="0.15">
      <c r="A47" s="2">
        <v>43</v>
      </c>
      <c r="B47" s="7" t="str">
        <f t="shared" ca="1" si="37"/>
        <v/>
      </c>
      <c r="C47" s="67" t="str">
        <f t="shared" ca="1" si="1"/>
        <v/>
      </c>
      <c r="D47" s="68" t="str">
        <f t="shared" ca="1" si="2"/>
        <v/>
      </c>
      <c r="E47" s="67" t="str">
        <f t="shared" ca="1" si="3"/>
        <v/>
      </c>
      <c r="F47" s="68" t="str">
        <f t="shared" ca="1" si="4"/>
        <v/>
      </c>
      <c r="G47" s="67" t="str">
        <f t="shared" ca="1" si="5"/>
        <v/>
      </c>
      <c r="H47" s="68" t="str">
        <f t="shared" ca="1" si="6"/>
        <v/>
      </c>
      <c r="I47" s="67" t="str">
        <f t="shared" ca="1" si="7"/>
        <v/>
      </c>
      <c r="J47" s="68" t="str">
        <f t="shared" ca="1" si="8"/>
        <v/>
      </c>
      <c r="K47" s="73" t="str">
        <f t="shared" ca="1" si="9"/>
        <v/>
      </c>
      <c r="L47" s="73" t="str">
        <f t="shared" ca="1" si="10"/>
        <v/>
      </c>
      <c r="M47" s="73" t="str">
        <f t="shared" ca="1" si="11"/>
        <v/>
      </c>
      <c r="N47" s="73" t="str">
        <f t="shared" ca="1" si="12"/>
        <v/>
      </c>
      <c r="O47" s="73" t="str">
        <f t="shared" ca="1" si="13"/>
        <v/>
      </c>
      <c r="P47" s="73" t="str">
        <f t="shared" ca="1" si="14"/>
        <v/>
      </c>
      <c r="Q47" s="73" t="str">
        <f t="shared" ca="1" si="15"/>
        <v/>
      </c>
      <c r="R47" s="73" t="str">
        <f t="shared" ca="1" si="16"/>
        <v/>
      </c>
      <c r="S47" s="73" t="str">
        <f t="shared" ca="1" si="17"/>
        <v/>
      </c>
      <c r="T47" s="73" t="str">
        <f t="shared" ca="1" si="18"/>
        <v/>
      </c>
      <c r="U47" s="73" t="str">
        <f t="shared" ca="1" si="19"/>
        <v/>
      </c>
      <c r="V47" s="73" t="str">
        <f t="shared" ca="1" si="20"/>
        <v/>
      </c>
      <c r="W47" s="73" t="str">
        <f t="shared" ca="1" si="21"/>
        <v/>
      </c>
      <c r="X47" s="73" t="str">
        <f t="shared" ca="1" si="22"/>
        <v/>
      </c>
      <c r="Y47" s="73" t="str">
        <f t="shared" ca="1" si="23"/>
        <v/>
      </c>
      <c r="Z47" s="73" t="str">
        <f t="shared" ca="1" si="24"/>
        <v/>
      </c>
      <c r="AA47" s="73" t="str">
        <f t="shared" ca="1" si="25"/>
        <v/>
      </c>
      <c r="AB47" s="73" t="str">
        <f t="shared" ca="1" si="26"/>
        <v/>
      </c>
      <c r="AC47" s="73" t="str">
        <f t="shared" ca="1" si="27"/>
        <v/>
      </c>
      <c r="AD47" s="73" t="str">
        <f t="shared" ca="1" si="28"/>
        <v/>
      </c>
      <c r="AE47" s="73" t="str">
        <f t="shared" ca="1" si="29"/>
        <v/>
      </c>
      <c r="AF47" s="73" t="str">
        <f t="shared" ca="1" si="30"/>
        <v/>
      </c>
      <c r="AG47" s="78" t="str">
        <f t="shared" ca="1" si="43"/>
        <v/>
      </c>
      <c r="AH47" s="78" t="str">
        <f t="shared" ca="1" si="43"/>
        <v/>
      </c>
      <c r="AI47" s="78" t="str">
        <f t="shared" ca="1" si="43"/>
        <v/>
      </c>
      <c r="AJ47" s="82" t="str">
        <f t="shared" ca="1" si="43"/>
        <v/>
      </c>
      <c r="AK47" s="3" t="str">
        <f t="shared" ca="1" si="43"/>
        <v/>
      </c>
      <c r="AL47" s="1" t="e">
        <f t="shared" ca="1" si="38"/>
        <v>#VALUE!</v>
      </c>
      <c r="AM47" s="1" t="e">
        <f t="shared" ca="1" si="39"/>
        <v>#VALUE!</v>
      </c>
      <c r="AN47" s="1" t="e">
        <f t="shared" ca="1" si="40"/>
        <v>#VALUE!</v>
      </c>
      <c r="AO47" s="1" t="e">
        <f t="shared" ca="1" si="41"/>
        <v>#VALUE!</v>
      </c>
      <c r="AP47" s="1" t="str">
        <f t="shared" ca="1" si="42"/>
        <v>OK</v>
      </c>
    </row>
    <row r="48" spans="1:42" s="1" customFormat="1" x14ac:dyDescent="0.15">
      <c r="A48" s="2">
        <v>44</v>
      </c>
      <c r="B48" s="7" t="str">
        <f t="shared" ca="1" si="37"/>
        <v/>
      </c>
      <c r="C48" s="67" t="str">
        <f t="shared" ca="1" si="1"/>
        <v/>
      </c>
      <c r="D48" s="68" t="str">
        <f t="shared" ca="1" si="2"/>
        <v/>
      </c>
      <c r="E48" s="67" t="str">
        <f t="shared" ca="1" si="3"/>
        <v/>
      </c>
      <c r="F48" s="68" t="str">
        <f t="shared" ca="1" si="4"/>
        <v/>
      </c>
      <c r="G48" s="67" t="str">
        <f t="shared" ca="1" si="5"/>
        <v/>
      </c>
      <c r="H48" s="68" t="str">
        <f t="shared" ca="1" si="6"/>
        <v/>
      </c>
      <c r="I48" s="67" t="str">
        <f t="shared" ca="1" si="7"/>
        <v/>
      </c>
      <c r="J48" s="68" t="str">
        <f t="shared" ca="1" si="8"/>
        <v/>
      </c>
      <c r="K48" s="73" t="str">
        <f t="shared" ca="1" si="9"/>
        <v/>
      </c>
      <c r="L48" s="73" t="str">
        <f t="shared" ca="1" si="10"/>
        <v/>
      </c>
      <c r="M48" s="73" t="str">
        <f t="shared" ca="1" si="11"/>
        <v/>
      </c>
      <c r="N48" s="73" t="str">
        <f t="shared" ca="1" si="12"/>
        <v/>
      </c>
      <c r="O48" s="73" t="str">
        <f t="shared" ca="1" si="13"/>
        <v/>
      </c>
      <c r="P48" s="73" t="str">
        <f t="shared" ca="1" si="14"/>
        <v/>
      </c>
      <c r="Q48" s="73" t="str">
        <f t="shared" ca="1" si="15"/>
        <v/>
      </c>
      <c r="R48" s="73" t="str">
        <f t="shared" ca="1" si="16"/>
        <v/>
      </c>
      <c r="S48" s="73" t="str">
        <f t="shared" ca="1" si="17"/>
        <v/>
      </c>
      <c r="T48" s="73" t="str">
        <f t="shared" ca="1" si="18"/>
        <v/>
      </c>
      <c r="U48" s="73" t="str">
        <f t="shared" ca="1" si="19"/>
        <v/>
      </c>
      <c r="V48" s="73" t="str">
        <f t="shared" ca="1" si="20"/>
        <v/>
      </c>
      <c r="W48" s="73" t="str">
        <f t="shared" ca="1" si="21"/>
        <v/>
      </c>
      <c r="X48" s="73" t="str">
        <f t="shared" ca="1" si="22"/>
        <v/>
      </c>
      <c r="Y48" s="73" t="str">
        <f t="shared" ca="1" si="23"/>
        <v/>
      </c>
      <c r="Z48" s="73" t="str">
        <f t="shared" ca="1" si="24"/>
        <v/>
      </c>
      <c r="AA48" s="73" t="str">
        <f t="shared" ca="1" si="25"/>
        <v/>
      </c>
      <c r="AB48" s="73" t="str">
        <f t="shared" ca="1" si="26"/>
        <v/>
      </c>
      <c r="AC48" s="73" t="str">
        <f t="shared" ca="1" si="27"/>
        <v/>
      </c>
      <c r="AD48" s="73" t="str">
        <f t="shared" ca="1" si="28"/>
        <v/>
      </c>
      <c r="AE48" s="73" t="str">
        <f t="shared" ca="1" si="29"/>
        <v/>
      </c>
      <c r="AF48" s="73" t="str">
        <f t="shared" ca="1" si="30"/>
        <v/>
      </c>
      <c r="AG48" s="78" t="str">
        <f t="shared" ca="1" si="43"/>
        <v/>
      </c>
      <c r="AH48" s="78" t="str">
        <f t="shared" ca="1" si="43"/>
        <v/>
      </c>
      <c r="AI48" s="78" t="str">
        <f t="shared" ca="1" si="43"/>
        <v/>
      </c>
      <c r="AJ48" s="82" t="str">
        <f t="shared" ca="1" si="43"/>
        <v/>
      </c>
      <c r="AK48" s="3" t="str">
        <f t="shared" ca="1" si="43"/>
        <v/>
      </c>
      <c r="AL48" s="1" t="e">
        <f t="shared" ca="1" si="38"/>
        <v>#VALUE!</v>
      </c>
      <c r="AM48" s="1" t="e">
        <f t="shared" ca="1" si="39"/>
        <v>#VALUE!</v>
      </c>
      <c r="AN48" s="1" t="e">
        <f t="shared" ca="1" si="40"/>
        <v>#VALUE!</v>
      </c>
      <c r="AO48" s="1" t="e">
        <f t="shared" ca="1" si="41"/>
        <v>#VALUE!</v>
      </c>
      <c r="AP48" s="1" t="str">
        <f t="shared" ca="1" si="42"/>
        <v>OK</v>
      </c>
    </row>
    <row r="49" spans="1:42" s="1" customFormat="1" x14ac:dyDescent="0.15">
      <c r="A49" s="2">
        <v>45</v>
      </c>
      <c r="B49" s="7" t="str">
        <f t="shared" ca="1" si="37"/>
        <v/>
      </c>
      <c r="C49" s="67" t="str">
        <f t="shared" ca="1" si="1"/>
        <v/>
      </c>
      <c r="D49" s="68" t="str">
        <f t="shared" ca="1" si="2"/>
        <v/>
      </c>
      <c r="E49" s="67" t="str">
        <f t="shared" ca="1" si="3"/>
        <v/>
      </c>
      <c r="F49" s="68" t="str">
        <f t="shared" ca="1" si="4"/>
        <v/>
      </c>
      <c r="G49" s="67" t="str">
        <f t="shared" ca="1" si="5"/>
        <v/>
      </c>
      <c r="H49" s="68" t="str">
        <f t="shared" ca="1" si="6"/>
        <v/>
      </c>
      <c r="I49" s="67" t="str">
        <f t="shared" ca="1" si="7"/>
        <v/>
      </c>
      <c r="J49" s="68" t="str">
        <f t="shared" ca="1" si="8"/>
        <v/>
      </c>
      <c r="K49" s="73" t="str">
        <f t="shared" ca="1" si="9"/>
        <v/>
      </c>
      <c r="L49" s="73" t="str">
        <f t="shared" ca="1" si="10"/>
        <v/>
      </c>
      <c r="M49" s="73" t="str">
        <f t="shared" ca="1" si="11"/>
        <v/>
      </c>
      <c r="N49" s="73" t="str">
        <f t="shared" ca="1" si="12"/>
        <v/>
      </c>
      <c r="O49" s="73" t="str">
        <f t="shared" ca="1" si="13"/>
        <v/>
      </c>
      <c r="P49" s="73" t="str">
        <f t="shared" ca="1" si="14"/>
        <v/>
      </c>
      <c r="Q49" s="73" t="str">
        <f t="shared" ca="1" si="15"/>
        <v/>
      </c>
      <c r="R49" s="73" t="str">
        <f t="shared" ca="1" si="16"/>
        <v/>
      </c>
      <c r="S49" s="73" t="str">
        <f t="shared" ca="1" si="17"/>
        <v/>
      </c>
      <c r="T49" s="73" t="str">
        <f t="shared" ca="1" si="18"/>
        <v/>
      </c>
      <c r="U49" s="73" t="str">
        <f t="shared" ca="1" si="19"/>
        <v/>
      </c>
      <c r="V49" s="73" t="str">
        <f t="shared" ca="1" si="20"/>
        <v/>
      </c>
      <c r="W49" s="73" t="str">
        <f t="shared" ca="1" si="21"/>
        <v/>
      </c>
      <c r="X49" s="73" t="str">
        <f t="shared" ca="1" si="22"/>
        <v/>
      </c>
      <c r="Y49" s="73" t="str">
        <f t="shared" ca="1" si="23"/>
        <v/>
      </c>
      <c r="Z49" s="73" t="str">
        <f t="shared" ca="1" si="24"/>
        <v/>
      </c>
      <c r="AA49" s="73" t="str">
        <f t="shared" ca="1" si="25"/>
        <v/>
      </c>
      <c r="AB49" s="73" t="str">
        <f t="shared" ca="1" si="26"/>
        <v/>
      </c>
      <c r="AC49" s="73" t="str">
        <f t="shared" ca="1" si="27"/>
        <v/>
      </c>
      <c r="AD49" s="73" t="str">
        <f t="shared" ca="1" si="28"/>
        <v/>
      </c>
      <c r="AE49" s="73" t="str">
        <f t="shared" ca="1" si="29"/>
        <v/>
      </c>
      <c r="AF49" s="73" t="str">
        <f t="shared" ca="1" si="30"/>
        <v/>
      </c>
      <c r="AG49" s="78" t="str">
        <f t="shared" ca="1" si="43"/>
        <v/>
      </c>
      <c r="AH49" s="78" t="str">
        <f t="shared" ca="1" si="43"/>
        <v/>
      </c>
      <c r="AI49" s="78" t="str">
        <f t="shared" ca="1" si="43"/>
        <v/>
      </c>
      <c r="AJ49" s="82" t="str">
        <f t="shared" ca="1" si="43"/>
        <v/>
      </c>
      <c r="AK49" s="3" t="str">
        <f t="shared" ca="1" si="43"/>
        <v/>
      </c>
      <c r="AL49" s="1" t="e">
        <f t="shared" ca="1" si="38"/>
        <v>#VALUE!</v>
      </c>
      <c r="AM49" s="1" t="e">
        <f t="shared" ca="1" si="39"/>
        <v>#VALUE!</v>
      </c>
      <c r="AN49" s="1" t="e">
        <f t="shared" ca="1" si="40"/>
        <v>#VALUE!</v>
      </c>
      <c r="AO49" s="1" t="e">
        <f t="shared" ca="1" si="41"/>
        <v>#VALUE!</v>
      </c>
      <c r="AP49" s="1" t="str">
        <f t="shared" ca="1" si="42"/>
        <v>OK</v>
      </c>
    </row>
    <row r="50" spans="1:42" s="1" customFormat="1" x14ac:dyDescent="0.15">
      <c r="A50" s="2">
        <v>46</v>
      </c>
      <c r="B50" s="7" t="str">
        <f t="shared" ca="1" si="37"/>
        <v/>
      </c>
      <c r="C50" s="67" t="str">
        <f t="shared" ca="1" si="1"/>
        <v/>
      </c>
      <c r="D50" s="68" t="str">
        <f t="shared" ca="1" si="2"/>
        <v/>
      </c>
      <c r="E50" s="67" t="str">
        <f t="shared" ca="1" si="3"/>
        <v/>
      </c>
      <c r="F50" s="68" t="str">
        <f t="shared" ca="1" si="4"/>
        <v/>
      </c>
      <c r="G50" s="67" t="str">
        <f t="shared" ca="1" si="5"/>
        <v/>
      </c>
      <c r="H50" s="68" t="str">
        <f t="shared" ca="1" si="6"/>
        <v/>
      </c>
      <c r="I50" s="67" t="str">
        <f t="shared" ca="1" si="7"/>
        <v/>
      </c>
      <c r="J50" s="68" t="str">
        <f t="shared" ca="1" si="8"/>
        <v/>
      </c>
      <c r="K50" s="73" t="str">
        <f t="shared" ca="1" si="9"/>
        <v/>
      </c>
      <c r="L50" s="73" t="str">
        <f t="shared" ca="1" si="10"/>
        <v/>
      </c>
      <c r="M50" s="73" t="str">
        <f t="shared" ca="1" si="11"/>
        <v/>
      </c>
      <c r="N50" s="73" t="str">
        <f t="shared" ca="1" si="12"/>
        <v/>
      </c>
      <c r="O50" s="73" t="str">
        <f t="shared" ca="1" si="13"/>
        <v/>
      </c>
      <c r="P50" s="73" t="str">
        <f t="shared" ca="1" si="14"/>
        <v/>
      </c>
      <c r="Q50" s="73" t="str">
        <f t="shared" ca="1" si="15"/>
        <v/>
      </c>
      <c r="R50" s="73" t="str">
        <f t="shared" ca="1" si="16"/>
        <v/>
      </c>
      <c r="S50" s="73" t="str">
        <f t="shared" ca="1" si="17"/>
        <v/>
      </c>
      <c r="T50" s="73" t="str">
        <f t="shared" ca="1" si="18"/>
        <v/>
      </c>
      <c r="U50" s="73" t="str">
        <f t="shared" ca="1" si="19"/>
        <v/>
      </c>
      <c r="V50" s="73" t="str">
        <f t="shared" ca="1" si="20"/>
        <v/>
      </c>
      <c r="W50" s="73" t="str">
        <f t="shared" ca="1" si="21"/>
        <v/>
      </c>
      <c r="X50" s="73" t="str">
        <f t="shared" ca="1" si="22"/>
        <v/>
      </c>
      <c r="Y50" s="73" t="str">
        <f t="shared" ca="1" si="23"/>
        <v/>
      </c>
      <c r="Z50" s="73" t="str">
        <f t="shared" ca="1" si="24"/>
        <v/>
      </c>
      <c r="AA50" s="73" t="str">
        <f t="shared" ca="1" si="25"/>
        <v/>
      </c>
      <c r="AB50" s="73" t="str">
        <f t="shared" ca="1" si="26"/>
        <v/>
      </c>
      <c r="AC50" s="73" t="str">
        <f t="shared" ca="1" si="27"/>
        <v/>
      </c>
      <c r="AD50" s="73" t="str">
        <f t="shared" ca="1" si="28"/>
        <v/>
      </c>
      <c r="AE50" s="73" t="str">
        <f t="shared" ca="1" si="29"/>
        <v/>
      </c>
      <c r="AF50" s="73" t="str">
        <f t="shared" ca="1" si="30"/>
        <v/>
      </c>
      <c r="AG50" s="78" t="str">
        <f t="shared" ca="1" si="43"/>
        <v/>
      </c>
      <c r="AH50" s="78" t="str">
        <f t="shared" ca="1" si="43"/>
        <v/>
      </c>
      <c r="AI50" s="78" t="str">
        <f t="shared" ca="1" si="43"/>
        <v/>
      </c>
      <c r="AJ50" s="82" t="str">
        <f t="shared" ca="1" si="43"/>
        <v/>
      </c>
      <c r="AK50" s="3" t="str">
        <f t="shared" ca="1" si="43"/>
        <v/>
      </c>
      <c r="AL50" s="1" t="e">
        <f t="shared" ca="1" si="38"/>
        <v>#VALUE!</v>
      </c>
      <c r="AM50" s="1" t="e">
        <f t="shared" ca="1" si="39"/>
        <v>#VALUE!</v>
      </c>
      <c r="AN50" s="1" t="e">
        <f t="shared" ca="1" si="40"/>
        <v>#VALUE!</v>
      </c>
      <c r="AO50" s="1" t="e">
        <f t="shared" ca="1" si="41"/>
        <v>#VALUE!</v>
      </c>
      <c r="AP50" s="1" t="str">
        <f t="shared" ca="1" si="42"/>
        <v>OK</v>
      </c>
    </row>
    <row r="51" spans="1:42" s="1" customFormat="1" x14ac:dyDescent="0.15">
      <c r="A51" s="2">
        <v>47</v>
      </c>
      <c r="B51" s="7" t="str">
        <f t="shared" ca="1" si="37"/>
        <v/>
      </c>
      <c r="C51" s="67" t="str">
        <f t="shared" ca="1" si="1"/>
        <v/>
      </c>
      <c r="D51" s="68" t="str">
        <f t="shared" ca="1" si="2"/>
        <v/>
      </c>
      <c r="E51" s="67" t="str">
        <f t="shared" ca="1" si="3"/>
        <v/>
      </c>
      <c r="F51" s="68" t="str">
        <f t="shared" ca="1" si="4"/>
        <v/>
      </c>
      <c r="G51" s="67" t="str">
        <f t="shared" ca="1" si="5"/>
        <v/>
      </c>
      <c r="H51" s="68" t="str">
        <f t="shared" ca="1" si="6"/>
        <v/>
      </c>
      <c r="I51" s="67" t="str">
        <f t="shared" ca="1" si="7"/>
        <v/>
      </c>
      <c r="J51" s="68" t="str">
        <f t="shared" ca="1" si="8"/>
        <v/>
      </c>
      <c r="K51" s="73" t="str">
        <f t="shared" ca="1" si="9"/>
        <v/>
      </c>
      <c r="L51" s="73" t="str">
        <f t="shared" ca="1" si="10"/>
        <v/>
      </c>
      <c r="M51" s="73" t="str">
        <f t="shared" ca="1" si="11"/>
        <v/>
      </c>
      <c r="N51" s="73" t="str">
        <f t="shared" ca="1" si="12"/>
        <v/>
      </c>
      <c r="O51" s="73" t="str">
        <f t="shared" ca="1" si="13"/>
        <v/>
      </c>
      <c r="P51" s="73" t="str">
        <f t="shared" ca="1" si="14"/>
        <v/>
      </c>
      <c r="Q51" s="73" t="str">
        <f t="shared" ca="1" si="15"/>
        <v/>
      </c>
      <c r="R51" s="73" t="str">
        <f t="shared" ca="1" si="16"/>
        <v/>
      </c>
      <c r="S51" s="73" t="str">
        <f t="shared" ca="1" si="17"/>
        <v/>
      </c>
      <c r="T51" s="73" t="str">
        <f t="shared" ca="1" si="18"/>
        <v/>
      </c>
      <c r="U51" s="73" t="str">
        <f t="shared" ca="1" si="19"/>
        <v/>
      </c>
      <c r="V51" s="73" t="str">
        <f t="shared" ca="1" si="20"/>
        <v/>
      </c>
      <c r="W51" s="73" t="str">
        <f t="shared" ca="1" si="21"/>
        <v/>
      </c>
      <c r="X51" s="73" t="str">
        <f t="shared" ca="1" si="22"/>
        <v/>
      </c>
      <c r="Y51" s="73" t="str">
        <f t="shared" ca="1" si="23"/>
        <v/>
      </c>
      <c r="Z51" s="73" t="str">
        <f t="shared" ca="1" si="24"/>
        <v/>
      </c>
      <c r="AA51" s="73" t="str">
        <f t="shared" ca="1" si="25"/>
        <v/>
      </c>
      <c r="AB51" s="73" t="str">
        <f t="shared" ca="1" si="26"/>
        <v/>
      </c>
      <c r="AC51" s="73" t="str">
        <f t="shared" ca="1" si="27"/>
        <v/>
      </c>
      <c r="AD51" s="73" t="str">
        <f t="shared" ca="1" si="28"/>
        <v/>
      </c>
      <c r="AE51" s="73" t="str">
        <f t="shared" ca="1" si="29"/>
        <v/>
      </c>
      <c r="AF51" s="73" t="str">
        <f t="shared" ca="1" si="30"/>
        <v/>
      </c>
      <c r="AG51" s="78" t="str">
        <f t="shared" ca="1" si="43"/>
        <v/>
      </c>
      <c r="AH51" s="78" t="str">
        <f t="shared" ca="1" si="43"/>
        <v/>
      </c>
      <c r="AI51" s="78" t="str">
        <f t="shared" ca="1" si="43"/>
        <v/>
      </c>
      <c r="AJ51" s="82" t="str">
        <f t="shared" ca="1" si="43"/>
        <v/>
      </c>
      <c r="AK51" s="3" t="str">
        <f t="shared" ca="1" si="43"/>
        <v/>
      </c>
      <c r="AL51" s="1" t="e">
        <f t="shared" ca="1" si="38"/>
        <v>#VALUE!</v>
      </c>
      <c r="AM51" s="1" t="e">
        <f t="shared" ca="1" si="39"/>
        <v>#VALUE!</v>
      </c>
      <c r="AN51" s="1" t="e">
        <f t="shared" ca="1" si="40"/>
        <v>#VALUE!</v>
      </c>
      <c r="AO51" s="1" t="e">
        <f t="shared" ca="1" si="41"/>
        <v>#VALUE!</v>
      </c>
      <c r="AP51" s="1" t="str">
        <f t="shared" ca="1" si="42"/>
        <v>OK</v>
      </c>
    </row>
    <row r="52" spans="1:42" s="1" customFormat="1" x14ac:dyDescent="0.15">
      <c r="A52" s="2">
        <v>48</v>
      </c>
      <c r="B52" s="7" t="str">
        <f t="shared" ca="1" si="37"/>
        <v/>
      </c>
      <c r="C52" s="67" t="str">
        <f t="shared" ca="1" si="1"/>
        <v/>
      </c>
      <c r="D52" s="68" t="str">
        <f t="shared" ca="1" si="2"/>
        <v/>
      </c>
      <c r="E52" s="67" t="str">
        <f t="shared" ca="1" si="3"/>
        <v/>
      </c>
      <c r="F52" s="68" t="str">
        <f t="shared" ca="1" si="4"/>
        <v/>
      </c>
      <c r="G52" s="67" t="str">
        <f t="shared" ca="1" si="5"/>
        <v/>
      </c>
      <c r="H52" s="68" t="str">
        <f t="shared" ca="1" si="6"/>
        <v/>
      </c>
      <c r="I52" s="67" t="str">
        <f t="shared" ca="1" si="7"/>
        <v/>
      </c>
      <c r="J52" s="68" t="str">
        <f t="shared" ca="1" si="8"/>
        <v/>
      </c>
      <c r="K52" s="73" t="str">
        <f t="shared" ca="1" si="9"/>
        <v/>
      </c>
      <c r="L52" s="73" t="str">
        <f t="shared" ca="1" si="10"/>
        <v/>
      </c>
      <c r="M52" s="73" t="str">
        <f t="shared" ca="1" si="11"/>
        <v/>
      </c>
      <c r="N52" s="73" t="str">
        <f t="shared" ca="1" si="12"/>
        <v/>
      </c>
      <c r="O52" s="73" t="str">
        <f t="shared" ca="1" si="13"/>
        <v/>
      </c>
      <c r="P52" s="73" t="str">
        <f t="shared" ca="1" si="14"/>
        <v/>
      </c>
      <c r="Q52" s="73" t="str">
        <f t="shared" ca="1" si="15"/>
        <v/>
      </c>
      <c r="R52" s="73" t="str">
        <f t="shared" ca="1" si="16"/>
        <v/>
      </c>
      <c r="S52" s="73" t="str">
        <f t="shared" ca="1" si="17"/>
        <v/>
      </c>
      <c r="T52" s="73" t="str">
        <f t="shared" ca="1" si="18"/>
        <v/>
      </c>
      <c r="U52" s="73" t="str">
        <f t="shared" ca="1" si="19"/>
        <v/>
      </c>
      <c r="V52" s="73" t="str">
        <f t="shared" ca="1" si="20"/>
        <v/>
      </c>
      <c r="W52" s="73" t="str">
        <f t="shared" ca="1" si="21"/>
        <v/>
      </c>
      <c r="X52" s="73" t="str">
        <f t="shared" ca="1" si="22"/>
        <v/>
      </c>
      <c r="Y52" s="73" t="str">
        <f t="shared" ca="1" si="23"/>
        <v/>
      </c>
      <c r="Z52" s="73" t="str">
        <f t="shared" ca="1" si="24"/>
        <v/>
      </c>
      <c r="AA52" s="73" t="str">
        <f t="shared" ca="1" si="25"/>
        <v/>
      </c>
      <c r="AB52" s="73" t="str">
        <f t="shared" ca="1" si="26"/>
        <v/>
      </c>
      <c r="AC52" s="73" t="str">
        <f t="shared" ca="1" si="27"/>
        <v/>
      </c>
      <c r="AD52" s="73" t="str">
        <f t="shared" ca="1" si="28"/>
        <v/>
      </c>
      <c r="AE52" s="73" t="str">
        <f t="shared" ca="1" si="29"/>
        <v/>
      </c>
      <c r="AF52" s="73" t="str">
        <f t="shared" ca="1" si="30"/>
        <v/>
      </c>
      <c r="AG52" s="78" t="str">
        <f t="shared" ca="1" si="43"/>
        <v/>
      </c>
      <c r="AH52" s="78" t="str">
        <f t="shared" ca="1" si="43"/>
        <v/>
      </c>
      <c r="AI52" s="78" t="str">
        <f t="shared" ca="1" si="43"/>
        <v/>
      </c>
      <c r="AJ52" s="82" t="str">
        <f t="shared" ca="1" si="43"/>
        <v/>
      </c>
      <c r="AK52" s="3" t="str">
        <f t="shared" ca="1" si="43"/>
        <v/>
      </c>
      <c r="AL52" s="1" t="e">
        <f t="shared" ca="1" si="38"/>
        <v>#VALUE!</v>
      </c>
      <c r="AM52" s="1" t="e">
        <f t="shared" ca="1" si="39"/>
        <v>#VALUE!</v>
      </c>
      <c r="AN52" s="1" t="e">
        <f t="shared" ca="1" si="40"/>
        <v>#VALUE!</v>
      </c>
      <c r="AO52" s="1" t="e">
        <f t="shared" ca="1" si="41"/>
        <v>#VALUE!</v>
      </c>
      <c r="AP52" s="1" t="str">
        <f t="shared" ca="1" si="42"/>
        <v>OK</v>
      </c>
    </row>
    <row r="53" spans="1:42" s="1" customFormat="1" x14ac:dyDescent="0.15">
      <c r="A53" s="2">
        <v>49</v>
      </c>
      <c r="B53" s="7" t="str">
        <f t="shared" ca="1" si="37"/>
        <v/>
      </c>
      <c r="C53" s="67" t="str">
        <f t="shared" ca="1" si="1"/>
        <v/>
      </c>
      <c r="D53" s="68" t="str">
        <f t="shared" ca="1" si="2"/>
        <v/>
      </c>
      <c r="E53" s="67" t="str">
        <f t="shared" ca="1" si="3"/>
        <v/>
      </c>
      <c r="F53" s="68" t="str">
        <f t="shared" ca="1" si="4"/>
        <v/>
      </c>
      <c r="G53" s="67" t="str">
        <f t="shared" ca="1" si="5"/>
        <v/>
      </c>
      <c r="H53" s="68" t="str">
        <f t="shared" ca="1" si="6"/>
        <v/>
      </c>
      <c r="I53" s="67" t="str">
        <f t="shared" ca="1" si="7"/>
        <v/>
      </c>
      <c r="J53" s="68" t="str">
        <f t="shared" ca="1" si="8"/>
        <v/>
      </c>
      <c r="K53" s="73" t="str">
        <f t="shared" ca="1" si="9"/>
        <v/>
      </c>
      <c r="L53" s="73" t="str">
        <f t="shared" ca="1" si="10"/>
        <v/>
      </c>
      <c r="M53" s="73" t="str">
        <f t="shared" ca="1" si="11"/>
        <v/>
      </c>
      <c r="N53" s="73" t="str">
        <f t="shared" ca="1" si="12"/>
        <v/>
      </c>
      <c r="O53" s="73" t="str">
        <f t="shared" ca="1" si="13"/>
        <v/>
      </c>
      <c r="P53" s="73" t="str">
        <f t="shared" ca="1" si="14"/>
        <v/>
      </c>
      <c r="Q53" s="73" t="str">
        <f t="shared" ca="1" si="15"/>
        <v/>
      </c>
      <c r="R53" s="73" t="str">
        <f t="shared" ca="1" si="16"/>
        <v/>
      </c>
      <c r="S53" s="73" t="str">
        <f t="shared" ca="1" si="17"/>
        <v/>
      </c>
      <c r="T53" s="73" t="str">
        <f t="shared" ca="1" si="18"/>
        <v/>
      </c>
      <c r="U53" s="73" t="str">
        <f t="shared" ca="1" si="19"/>
        <v/>
      </c>
      <c r="V53" s="73" t="str">
        <f t="shared" ca="1" si="20"/>
        <v/>
      </c>
      <c r="W53" s="73" t="str">
        <f t="shared" ca="1" si="21"/>
        <v/>
      </c>
      <c r="X53" s="73" t="str">
        <f t="shared" ca="1" si="22"/>
        <v/>
      </c>
      <c r="Y53" s="73" t="str">
        <f t="shared" ca="1" si="23"/>
        <v/>
      </c>
      <c r="Z53" s="73" t="str">
        <f t="shared" ca="1" si="24"/>
        <v/>
      </c>
      <c r="AA53" s="73" t="str">
        <f t="shared" ca="1" si="25"/>
        <v/>
      </c>
      <c r="AB53" s="73" t="str">
        <f t="shared" ca="1" si="26"/>
        <v/>
      </c>
      <c r="AC53" s="73" t="str">
        <f t="shared" ca="1" si="27"/>
        <v/>
      </c>
      <c r="AD53" s="73" t="str">
        <f t="shared" ca="1" si="28"/>
        <v/>
      </c>
      <c r="AE53" s="73" t="str">
        <f t="shared" ca="1" si="29"/>
        <v/>
      </c>
      <c r="AF53" s="73" t="str">
        <f t="shared" ca="1" si="30"/>
        <v/>
      </c>
      <c r="AG53" s="78" t="str">
        <f t="shared" ca="1" si="43"/>
        <v/>
      </c>
      <c r="AH53" s="78" t="str">
        <f t="shared" ca="1" si="43"/>
        <v/>
      </c>
      <c r="AI53" s="78" t="str">
        <f t="shared" ca="1" si="43"/>
        <v/>
      </c>
      <c r="AJ53" s="82" t="str">
        <f t="shared" ca="1" si="43"/>
        <v/>
      </c>
      <c r="AK53" s="3" t="str">
        <f t="shared" ca="1" si="43"/>
        <v/>
      </c>
      <c r="AL53" s="1" t="e">
        <f t="shared" ca="1" si="38"/>
        <v>#VALUE!</v>
      </c>
      <c r="AM53" s="1" t="e">
        <f t="shared" ca="1" si="39"/>
        <v>#VALUE!</v>
      </c>
      <c r="AN53" s="1" t="e">
        <f t="shared" ca="1" si="40"/>
        <v>#VALUE!</v>
      </c>
      <c r="AO53" s="1" t="e">
        <f t="shared" ca="1" si="41"/>
        <v>#VALUE!</v>
      </c>
      <c r="AP53" s="1" t="str">
        <f t="shared" ca="1" si="42"/>
        <v>OK</v>
      </c>
    </row>
    <row r="54" spans="1:42" s="1" customFormat="1" x14ac:dyDescent="0.15">
      <c r="A54" s="2">
        <v>50</v>
      </c>
      <c r="B54" s="7" t="str">
        <f t="shared" ca="1" si="37"/>
        <v/>
      </c>
      <c r="C54" s="67" t="str">
        <f t="shared" ca="1" si="1"/>
        <v/>
      </c>
      <c r="D54" s="68" t="str">
        <f t="shared" ca="1" si="2"/>
        <v/>
      </c>
      <c r="E54" s="67" t="str">
        <f t="shared" ca="1" si="3"/>
        <v/>
      </c>
      <c r="F54" s="68" t="str">
        <f t="shared" ca="1" si="4"/>
        <v/>
      </c>
      <c r="G54" s="67" t="str">
        <f t="shared" ca="1" si="5"/>
        <v/>
      </c>
      <c r="H54" s="68" t="str">
        <f t="shared" ca="1" si="6"/>
        <v/>
      </c>
      <c r="I54" s="67" t="str">
        <f t="shared" ca="1" si="7"/>
        <v/>
      </c>
      <c r="J54" s="68" t="str">
        <f t="shared" ca="1" si="8"/>
        <v/>
      </c>
      <c r="K54" s="73" t="str">
        <f t="shared" ca="1" si="9"/>
        <v/>
      </c>
      <c r="L54" s="73" t="str">
        <f t="shared" ca="1" si="10"/>
        <v/>
      </c>
      <c r="M54" s="73" t="str">
        <f t="shared" ca="1" si="11"/>
        <v/>
      </c>
      <c r="N54" s="73" t="str">
        <f t="shared" ca="1" si="12"/>
        <v/>
      </c>
      <c r="O54" s="73" t="str">
        <f t="shared" ca="1" si="13"/>
        <v/>
      </c>
      <c r="P54" s="73" t="str">
        <f t="shared" ca="1" si="14"/>
        <v/>
      </c>
      <c r="Q54" s="73" t="str">
        <f t="shared" ca="1" si="15"/>
        <v/>
      </c>
      <c r="R54" s="73" t="str">
        <f t="shared" ca="1" si="16"/>
        <v/>
      </c>
      <c r="S54" s="73" t="str">
        <f t="shared" ca="1" si="17"/>
        <v/>
      </c>
      <c r="T54" s="73" t="str">
        <f t="shared" ca="1" si="18"/>
        <v/>
      </c>
      <c r="U54" s="73" t="str">
        <f t="shared" ca="1" si="19"/>
        <v/>
      </c>
      <c r="V54" s="73" t="str">
        <f t="shared" ca="1" si="20"/>
        <v/>
      </c>
      <c r="W54" s="73" t="str">
        <f t="shared" ca="1" si="21"/>
        <v/>
      </c>
      <c r="X54" s="73" t="str">
        <f t="shared" ca="1" si="22"/>
        <v/>
      </c>
      <c r="Y54" s="73" t="str">
        <f t="shared" ca="1" si="23"/>
        <v/>
      </c>
      <c r="Z54" s="73" t="str">
        <f t="shared" ca="1" si="24"/>
        <v/>
      </c>
      <c r="AA54" s="73" t="str">
        <f t="shared" ca="1" si="25"/>
        <v/>
      </c>
      <c r="AB54" s="73" t="str">
        <f t="shared" ca="1" si="26"/>
        <v/>
      </c>
      <c r="AC54" s="73" t="str">
        <f t="shared" ca="1" si="27"/>
        <v/>
      </c>
      <c r="AD54" s="73" t="str">
        <f t="shared" ca="1" si="28"/>
        <v/>
      </c>
      <c r="AE54" s="73" t="str">
        <f t="shared" ca="1" si="29"/>
        <v/>
      </c>
      <c r="AF54" s="73" t="str">
        <f t="shared" ca="1" si="30"/>
        <v/>
      </c>
      <c r="AG54" s="78" t="str">
        <f t="shared" ca="1" si="43"/>
        <v/>
      </c>
      <c r="AH54" s="78" t="str">
        <f t="shared" ca="1" si="43"/>
        <v/>
      </c>
      <c r="AI54" s="78" t="str">
        <f t="shared" ca="1" si="43"/>
        <v/>
      </c>
      <c r="AJ54" s="82" t="str">
        <f t="shared" ca="1" si="43"/>
        <v/>
      </c>
      <c r="AK54" s="3" t="str">
        <f t="shared" ca="1" si="43"/>
        <v/>
      </c>
      <c r="AL54" s="1" t="e">
        <f t="shared" ca="1" si="38"/>
        <v>#VALUE!</v>
      </c>
      <c r="AM54" s="1" t="e">
        <f t="shared" ca="1" si="39"/>
        <v>#VALUE!</v>
      </c>
      <c r="AN54" s="1" t="e">
        <f t="shared" ca="1" si="40"/>
        <v>#VALUE!</v>
      </c>
      <c r="AO54" s="1" t="e">
        <f t="shared" ca="1" si="41"/>
        <v>#VALUE!</v>
      </c>
      <c r="AP54" s="1" t="str">
        <f t="shared" ca="1" si="42"/>
        <v>OK</v>
      </c>
    </row>
    <row r="55" spans="1:42" s="1" customFormat="1" x14ac:dyDescent="0.15">
      <c r="A55" s="2">
        <v>51</v>
      </c>
      <c r="B55" s="7" t="str">
        <f t="shared" ca="1" si="37"/>
        <v/>
      </c>
      <c r="C55" s="67" t="str">
        <f t="shared" ca="1" si="1"/>
        <v/>
      </c>
      <c r="D55" s="68" t="str">
        <f t="shared" ca="1" si="2"/>
        <v/>
      </c>
      <c r="E55" s="67" t="str">
        <f t="shared" ca="1" si="3"/>
        <v/>
      </c>
      <c r="F55" s="68" t="str">
        <f t="shared" ca="1" si="4"/>
        <v/>
      </c>
      <c r="G55" s="67" t="str">
        <f t="shared" ca="1" si="5"/>
        <v/>
      </c>
      <c r="H55" s="68" t="str">
        <f t="shared" ca="1" si="6"/>
        <v/>
      </c>
      <c r="I55" s="67" t="str">
        <f t="shared" ca="1" si="7"/>
        <v/>
      </c>
      <c r="J55" s="68" t="str">
        <f t="shared" ca="1" si="8"/>
        <v/>
      </c>
      <c r="K55" s="73" t="str">
        <f t="shared" ca="1" si="9"/>
        <v/>
      </c>
      <c r="L55" s="73" t="str">
        <f t="shared" ca="1" si="10"/>
        <v/>
      </c>
      <c r="M55" s="73" t="str">
        <f t="shared" ca="1" si="11"/>
        <v/>
      </c>
      <c r="N55" s="73" t="str">
        <f t="shared" ca="1" si="12"/>
        <v/>
      </c>
      <c r="O55" s="73" t="str">
        <f t="shared" ca="1" si="13"/>
        <v/>
      </c>
      <c r="P55" s="73" t="str">
        <f t="shared" ca="1" si="14"/>
        <v/>
      </c>
      <c r="Q55" s="73" t="str">
        <f t="shared" ca="1" si="15"/>
        <v/>
      </c>
      <c r="R55" s="73" t="str">
        <f t="shared" ca="1" si="16"/>
        <v/>
      </c>
      <c r="S55" s="73" t="str">
        <f t="shared" ca="1" si="17"/>
        <v/>
      </c>
      <c r="T55" s="73" t="str">
        <f t="shared" ca="1" si="18"/>
        <v/>
      </c>
      <c r="U55" s="73" t="str">
        <f t="shared" ca="1" si="19"/>
        <v/>
      </c>
      <c r="V55" s="73" t="str">
        <f t="shared" ca="1" si="20"/>
        <v/>
      </c>
      <c r="W55" s="73" t="str">
        <f t="shared" ca="1" si="21"/>
        <v/>
      </c>
      <c r="X55" s="73" t="str">
        <f t="shared" ca="1" si="22"/>
        <v/>
      </c>
      <c r="Y55" s="73" t="str">
        <f t="shared" ca="1" si="23"/>
        <v/>
      </c>
      <c r="Z55" s="73" t="str">
        <f t="shared" ca="1" si="24"/>
        <v/>
      </c>
      <c r="AA55" s="73" t="str">
        <f t="shared" ca="1" si="25"/>
        <v/>
      </c>
      <c r="AB55" s="73" t="str">
        <f t="shared" ca="1" si="26"/>
        <v/>
      </c>
      <c r="AC55" s="73" t="str">
        <f t="shared" ca="1" si="27"/>
        <v/>
      </c>
      <c r="AD55" s="73" t="str">
        <f t="shared" ca="1" si="28"/>
        <v/>
      </c>
      <c r="AE55" s="73" t="str">
        <f t="shared" ca="1" si="29"/>
        <v/>
      </c>
      <c r="AF55" s="73" t="str">
        <f t="shared" ca="1" si="30"/>
        <v/>
      </c>
      <c r="AG55" s="78" t="str">
        <f t="shared" ca="1" si="43"/>
        <v/>
      </c>
      <c r="AH55" s="78" t="str">
        <f t="shared" ca="1" si="43"/>
        <v/>
      </c>
      <c r="AI55" s="78" t="str">
        <f t="shared" ca="1" si="43"/>
        <v/>
      </c>
      <c r="AJ55" s="82" t="str">
        <f t="shared" ca="1" si="43"/>
        <v/>
      </c>
      <c r="AK55" s="3" t="str">
        <f t="shared" ca="1" si="43"/>
        <v/>
      </c>
      <c r="AL55" s="1" t="e">
        <f t="shared" ca="1" si="38"/>
        <v>#VALUE!</v>
      </c>
      <c r="AM55" s="1" t="e">
        <f t="shared" ca="1" si="39"/>
        <v>#VALUE!</v>
      </c>
      <c r="AN55" s="1" t="e">
        <f t="shared" ca="1" si="40"/>
        <v>#VALUE!</v>
      </c>
      <c r="AO55" s="1" t="e">
        <f t="shared" ca="1" si="41"/>
        <v>#VALUE!</v>
      </c>
      <c r="AP55" s="1" t="str">
        <f t="shared" ca="1" si="42"/>
        <v>OK</v>
      </c>
    </row>
    <row r="56" spans="1:42" s="1" customFormat="1" x14ac:dyDescent="0.15">
      <c r="A56" s="2">
        <v>52</v>
      </c>
      <c r="B56" s="7" t="str">
        <f t="shared" ca="1" si="37"/>
        <v/>
      </c>
      <c r="C56" s="67" t="str">
        <f t="shared" ca="1" si="1"/>
        <v/>
      </c>
      <c r="D56" s="68" t="str">
        <f t="shared" ca="1" si="2"/>
        <v/>
      </c>
      <c r="E56" s="67" t="str">
        <f t="shared" ca="1" si="3"/>
        <v/>
      </c>
      <c r="F56" s="68" t="str">
        <f t="shared" ca="1" si="4"/>
        <v/>
      </c>
      <c r="G56" s="67" t="str">
        <f t="shared" ca="1" si="5"/>
        <v/>
      </c>
      <c r="H56" s="68" t="str">
        <f t="shared" ca="1" si="6"/>
        <v/>
      </c>
      <c r="I56" s="67" t="str">
        <f t="shared" ca="1" si="7"/>
        <v/>
      </c>
      <c r="J56" s="68" t="str">
        <f t="shared" ca="1" si="8"/>
        <v/>
      </c>
      <c r="K56" s="73" t="str">
        <f t="shared" ca="1" si="9"/>
        <v/>
      </c>
      <c r="L56" s="73" t="str">
        <f t="shared" ca="1" si="10"/>
        <v/>
      </c>
      <c r="M56" s="73" t="str">
        <f t="shared" ca="1" si="11"/>
        <v/>
      </c>
      <c r="N56" s="73" t="str">
        <f t="shared" ca="1" si="12"/>
        <v/>
      </c>
      <c r="O56" s="73" t="str">
        <f t="shared" ca="1" si="13"/>
        <v/>
      </c>
      <c r="P56" s="73" t="str">
        <f t="shared" ca="1" si="14"/>
        <v/>
      </c>
      <c r="Q56" s="73" t="str">
        <f t="shared" ca="1" si="15"/>
        <v/>
      </c>
      <c r="R56" s="73" t="str">
        <f t="shared" ca="1" si="16"/>
        <v/>
      </c>
      <c r="S56" s="73" t="str">
        <f t="shared" ca="1" si="17"/>
        <v/>
      </c>
      <c r="T56" s="73" t="str">
        <f t="shared" ca="1" si="18"/>
        <v/>
      </c>
      <c r="U56" s="73" t="str">
        <f t="shared" ca="1" si="19"/>
        <v/>
      </c>
      <c r="V56" s="73" t="str">
        <f t="shared" ca="1" si="20"/>
        <v/>
      </c>
      <c r="W56" s="73" t="str">
        <f t="shared" ca="1" si="21"/>
        <v/>
      </c>
      <c r="X56" s="73" t="str">
        <f t="shared" ca="1" si="22"/>
        <v/>
      </c>
      <c r="Y56" s="73" t="str">
        <f t="shared" ca="1" si="23"/>
        <v/>
      </c>
      <c r="Z56" s="73" t="str">
        <f t="shared" ca="1" si="24"/>
        <v/>
      </c>
      <c r="AA56" s="73" t="str">
        <f t="shared" ca="1" si="25"/>
        <v/>
      </c>
      <c r="AB56" s="73" t="str">
        <f t="shared" ca="1" si="26"/>
        <v/>
      </c>
      <c r="AC56" s="73" t="str">
        <f t="shared" ca="1" si="27"/>
        <v/>
      </c>
      <c r="AD56" s="73" t="str">
        <f t="shared" ca="1" si="28"/>
        <v/>
      </c>
      <c r="AE56" s="73" t="str">
        <f t="shared" ca="1" si="29"/>
        <v/>
      </c>
      <c r="AF56" s="73" t="str">
        <f t="shared" ca="1" si="30"/>
        <v/>
      </c>
      <c r="AG56" s="78" t="str">
        <f t="shared" ca="1" si="43"/>
        <v/>
      </c>
      <c r="AH56" s="78" t="str">
        <f t="shared" ca="1" si="43"/>
        <v/>
      </c>
      <c r="AI56" s="78" t="str">
        <f t="shared" ca="1" si="43"/>
        <v/>
      </c>
      <c r="AJ56" s="82" t="str">
        <f t="shared" ca="1" si="43"/>
        <v/>
      </c>
      <c r="AK56" s="3" t="str">
        <f t="shared" ca="1" si="43"/>
        <v/>
      </c>
      <c r="AL56" s="1" t="e">
        <f t="shared" ca="1" si="38"/>
        <v>#VALUE!</v>
      </c>
      <c r="AM56" s="1" t="e">
        <f t="shared" ca="1" si="39"/>
        <v>#VALUE!</v>
      </c>
      <c r="AN56" s="1" t="e">
        <f t="shared" ca="1" si="40"/>
        <v>#VALUE!</v>
      </c>
      <c r="AO56" s="1" t="e">
        <f t="shared" ca="1" si="41"/>
        <v>#VALUE!</v>
      </c>
      <c r="AP56" s="1" t="str">
        <f t="shared" ca="1" si="42"/>
        <v>OK</v>
      </c>
    </row>
    <row r="57" spans="1:42" s="1" customFormat="1" x14ac:dyDescent="0.15">
      <c r="A57" s="2">
        <v>53</v>
      </c>
      <c r="B57" s="7" t="str">
        <f t="shared" ca="1" si="37"/>
        <v/>
      </c>
      <c r="C57" s="67" t="str">
        <f t="shared" ca="1" si="1"/>
        <v/>
      </c>
      <c r="D57" s="68" t="str">
        <f t="shared" ca="1" si="2"/>
        <v/>
      </c>
      <c r="E57" s="67" t="str">
        <f t="shared" ca="1" si="3"/>
        <v/>
      </c>
      <c r="F57" s="68" t="str">
        <f t="shared" ca="1" si="4"/>
        <v/>
      </c>
      <c r="G57" s="67" t="str">
        <f t="shared" ca="1" si="5"/>
        <v/>
      </c>
      <c r="H57" s="68" t="str">
        <f t="shared" ca="1" si="6"/>
        <v/>
      </c>
      <c r="I57" s="67" t="str">
        <f t="shared" ca="1" si="7"/>
        <v/>
      </c>
      <c r="J57" s="68" t="str">
        <f t="shared" ca="1" si="8"/>
        <v/>
      </c>
      <c r="K57" s="73" t="str">
        <f t="shared" ca="1" si="9"/>
        <v/>
      </c>
      <c r="L57" s="73" t="str">
        <f t="shared" ca="1" si="10"/>
        <v/>
      </c>
      <c r="M57" s="73" t="str">
        <f t="shared" ca="1" si="11"/>
        <v/>
      </c>
      <c r="N57" s="73" t="str">
        <f t="shared" ca="1" si="12"/>
        <v/>
      </c>
      <c r="O57" s="73" t="str">
        <f t="shared" ca="1" si="13"/>
        <v/>
      </c>
      <c r="P57" s="73" t="str">
        <f t="shared" ca="1" si="14"/>
        <v/>
      </c>
      <c r="Q57" s="73" t="str">
        <f t="shared" ca="1" si="15"/>
        <v/>
      </c>
      <c r="R57" s="73" t="str">
        <f t="shared" ca="1" si="16"/>
        <v/>
      </c>
      <c r="S57" s="73" t="str">
        <f t="shared" ca="1" si="17"/>
        <v/>
      </c>
      <c r="T57" s="73" t="str">
        <f t="shared" ca="1" si="18"/>
        <v/>
      </c>
      <c r="U57" s="73" t="str">
        <f t="shared" ca="1" si="19"/>
        <v/>
      </c>
      <c r="V57" s="73" t="str">
        <f t="shared" ca="1" si="20"/>
        <v/>
      </c>
      <c r="W57" s="73" t="str">
        <f t="shared" ca="1" si="21"/>
        <v/>
      </c>
      <c r="X57" s="73" t="str">
        <f t="shared" ca="1" si="22"/>
        <v/>
      </c>
      <c r="Y57" s="73" t="str">
        <f t="shared" ca="1" si="23"/>
        <v/>
      </c>
      <c r="Z57" s="73" t="str">
        <f t="shared" ca="1" si="24"/>
        <v/>
      </c>
      <c r="AA57" s="73" t="str">
        <f t="shared" ca="1" si="25"/>
        <v/>
      </c>
      <c r="AB57" s="73" t="str">
        <f t="shared" ca="1" si="26"/>
        <v/>
      </c>
      <c r="AC57" s="73" t="str">
        <f t="shared" ca="1" si="27"/>
        <v/>
      </c>
      <c r="AD57" s="73" t="str">
        <f t="shared" ca="1" si="28"/>
        <v/>
      </c>
      <c r="AE57" s="73" t="str">
        <f t="shared" ca="1" si="29"/>
        <v/>
      </c>
      <c r="AF57" s="73" t="str">
        <f t="shared" ca="1" si="30"/>
        <v/>
      </c>
      <c r="AG57" s="78" t="str">
        <f t="shared" ca="1" si="43"/>
        <v/>
      </c>
      <c r="AH57" s="78" t="str">
        <f t="shared" ca="1" si="43"/>
        <v/>
      </c>
      <c r="AI57" s="78" t="str">
        <f t="shared" ca="1" si="43"/>
        <v/>
      </c>
      <c r="AJ57" s="82" t="str">
        <f t="shared" ca="1" si="43"/>
        <v/>
      </c>
      <c r="AK57" s="3" t="str">
        <f t="shared" ca="1" si="43"/>
        <v/>
      </c>
      <c r="AL57" s="1" t="e">
        <f t="shared" ca="1" si="38"/>
        <v>#VALUE!</v>
      </c>
      <c r="AM57" s="1" t="e">
        <f t="shared" ca="1" si="39"/>
        <v>#VALUE!</v>
      </c>
      <c r="AN57" s="1" t="e">
        <f t="shared" ca="1" si="40"/>
        <v>#VALUE!</v>
      </c>
      <c r="AO57" s="1" t="e">
        <f t="shared" ca="1" si="41"/>
        <v>#VALUE!</v>
      </c>
      <c r="AP57" s="1" t="str">
        <f t="shared" ca="1" si="42"/>
        <v>OK</v>
      </c>
    </row>
    <row r="58" spans="1:42" s="1" customFormat="1" x14ac:dyDescent="0.15">
      <c r="A58" s="2">
        <v>54</v>
      </c>
      <c r="B58" s="7" t="str">
        <f t="shared" ca="1" si="37"/>
        <v/>
      </c>
      <c r="C58" s="67" t="str">
        <f t="shared" ca="1" si="1"/>
        <v/>
      </c>
      <c r="D58" s="68" t="str">
        <f t="shared" ca="1" si="2"/>
        <v/>
      </c>
      <c r="E58" s="67" t="str">
        <f t="shared" ca="1" si="3"/>
        <v/>
      </c>
      <c r="F58" s="68" t="str">
        <f t="shared" ca="1" si="4"/>
        <v/>
      </c>
      <c r="G58" s="67" t="str">
        <f t="shared" ca="1" si="5"/>
        <v/>
      </c>
      <c r="H58" s="68" t="str">
        <f t="shared" ca="1" si="6"/>
        <v/>
      </c>
      <c r="I58" s="67" t="str">
        <f t="shared" ca="1" si="7"/>
        <v/>
      </c>
      <c r="J58" s="68" t="str">
        <f t="shared" ca="1" si="8"/>
        <v/>
      </c>
      <c r="K58" s="73" t="str">
        <f t="shared" ca="1" si="9"/>
        <v/>
      </c>
      <c r="L58" s="73" t="str">
        <f t="shared" ca="1" si="10"/>
        <v/>
      </c>
      <c r="M58" s="73" t="str">
        <f t="shared" ca="1" si="11"/>
        <v/>
      </c>
      <c r="N58" s="73" t="str">
        <f t="shared" ca="1" si="12"/>
        <v/>
      </c>
      <c r="O58" s="73" t="str">
        <f t="shared" ca="1" si="13"/>
        <v/>
      </c>
      <c r="P58" s="73" t="str">
        <f t="shared" ca="1" si="14"/>
        <v/>
      </c>
      <c r="Q58" s="73" t="str">
        <f t="shared" ca="1" si="15"/>
        <v/>
      </c>
      <c r="R58" s="73" t="str">
        <f t="shared" ca="1" si="16"/>
        <v/>
      </c>
      <c r="S58" s="73" t="str">
        <f t="shared" ca="1" si="17"/>
        <v/>
      </c>
      <c r="T58" s="73" t="str">
        <f t="shared" ca="1" si="18"/>
        <v/>
      </c>
      <c r="U58" s="73" t="str">
        <f t="shared" ca="1" si="19"/>
        <v/>
      </c>
      <c r="V58" s="73" t="str">
        <f t="shared" ca="1" si="20"/>
        <v/>
      </c>
      <c r="W58" s="73" t="str">
        <f t="shared" ca="1" si="21"/>
        <v/>
      </c>
      <c r="X58" s="73" t="str">
        <f t="shared" ca="1" si="22"/>
        <v/>
      </c>
      <c r="Y58" s="73" t="str">
        <f t="shared" ca="1" si="23"/>
        <v/>
      </c>
      <c r="Z58" s="73" t="str">
        <f t="shared" ca="1" si="24"/>
        <v/>
      </c>
      <c r="AA58" s="73" t="str">
        <f t="shared" ca="1" si="25"/>
        <v/>
      </c>
      <c r="AB58" s="73" t="str">
        <f t="shared" ca="1" si="26"/>
        <v/>
      </c>
      <c r="AC58" s="73" t="str">
        <f t="shared" ca="1" si="27"/>
        <v/>
      </c>
      <c r="AD58" s="73" t="str">
        <f t="shared" ca="1" si="28"/>
        <v/>
      </c>
      <c r="AE58" s="73" t="str">
        <f t="shared" ca="1" si="29"/>
        <v/>
      </c>
      <c r="AF58" s="73" t="str">
        <f t="shared" ca="1" si="30"/>
        <v/>
      </c>
      <c r="AG58" s="78" t="str">
        <f t="shared" ca="1" si="43"/>
        <v/>
      </c>
      <c r="AH58" s="78" t="str">
        <f t="shared" ca="1" si="43"/>
        <v/>
      </c>
      <c r="AI58" s="78" t="str">
        <f t="shared" ca="1" si="43"/>
        <v/>
      </c>
      <c r="AJ58" s="82" t="str">
        <f t="shared" ca="1" si="43"/>
        <v/>
      </c>
      <c r="AK58" s="3" t="str">
        <f t="shared" ca="1" si="43"/>
        <v/>
      </c>
      <c r="AL58" s="1" t="e">
        <f t="shared" ca="1" si="38"/>
        <v>#VALUE!</v>
      </c>
      <c r="AM58" s="1" t="e">
        <f t="shared" ca="1" si="39"/>
        <v>#VALUE!</v>
      </c>
      <c r="AN58" s="1" t="e">
        <f t="shared" ca="1" si="40"/>
        <v>#VALUE!</v>
      </c>
      <c r="AO58" s="1" t="e">
        <f t="shared" ca="1" si="41"/>
        <v>#VALUE!</v>
      </c>
      <c r="AP58" s="1" t="str">
        <f t="shared" ca="1" si="42"/>
        <v>OK</v>
      </c>
    </row>
    <row r="59" spans="1:42" s="1" customFormat="1" x14ac:dyDescent="0.15">
      <c r="A59" s="2">
        <v>55</v>
      </c>
      <c r="B59" s="7" t="str">
        <f t="shared" ca="1" si="37"/>
        <v/>
      </c>
      <c r="C59" s="67" t="str">
        <f t="shared" ca="1" si="1"/>
        <v/>
      </c>
      <c r="D59" s="68" t="str">
        <f t="shared" ca="1" si="2"/>
        <v/>
      </c>
      <c r="E59" s="67" t="str">
        <f t="shared" ca="1" si="3"/>
        <v/>
      </c>
      <c r="F59" s="68" t="str">
        <f t="shared" ca="1" si="4"/>
        <v/>
      </c>
      <c r="G59" s="67" t="str">
        <f t="shared" ca="1" si="5"/>
        <v/>
      </c>
      <c r="H59" s="68" t="str">
        <f t="shared" ca="1" si="6"/>
        <v/>
      </c>
      <c r="I59" s="67" t="str">
        <f t="shared" ca="1" si="7"/>
        <v/>
      </c>
      <c r="J59" s="68" t="str">
        <f t="shared" ca="1" si="8"/>
        <v/>
      </c>
      <c r="K59" s="73" t="str">
        <f t="shared" ca="1" si="9"/>
        <v/>
      </c>
      <c r="L59" s="73" t="str">
        <f t="shared" ca="1" si="10"/>
        <v/>
      </c>
      <c r="M59" s="73" t="str">
        <f t="shared" ca="1" si="11"/>
        <v/>
      </c>
      <c r="N59" s="73" t="str">
        <f t="shared" ca="1" si="12"/>
        <v/>
      </c>
      <c r="O59" s="73" t="str">
        <f t="shared" ca="1" si="13"/>
        <v/>
      </c>
      <c r="P59" s="73" t="str">
        <f t="shared" ca="1" si="14"/>
        <v/>
      </c>
      <c r="Q59" s="73" t="str">
        <f t="shared" ca="1" si="15"/>
        <v/>
      </c>
      <c r="R59" s="73" t="str">
        <f t="shared" ca="1" si="16"/>
        <v/>
      </c>
      <c r="S59" s="73" t="str">
        <f t="shared" ca="1" si="17"/>
        <v/>
      </c>
      <c r="T59" s="73" t="str">
        <f t="shared" ca="1" si="18"/>
        <v/>
      </c>
      <c r="U59" s="73" t="str">
        <f t="shared" ca="1" si="19"/>
        <v/>
      </c>
      <c r="V59" s="73" t="str">
        <f t="shared" ca="1" si="20"/>
        <v/>
      </c>
      <c r="W59" s="73" t="str">
        <f t="shared" ca="1" si="21"/>
        <v/>
      </c>
      <c r="X59" s="73" t="str">
        <f t="shared" ca="1" si="22"/>
        <v/>
      </c>
      <c r="Y59" s="73" t="str">
        <f t="shared" ca="1" si="23"/>
        <v/>
      </c>
      <c r="Z59" s="73" t="str">
        <f t="shared" ca="1" si="24"/>
        <v/>
      </c>
      <c r="AA59" s="73" t="str">
        <f t="shared" ca="1" si="25"/>
        <v/>
      </c>
      <c r="AB59" s="73" t="str">
        <f t="shared" ca="1" si="26"/>
        <v/>
      </c>
      <c r="AC59" s="73" t="str">
        <f t="shared" ca="1" si="27"/>
        <v/>
      </c>
      <c r="AD59" s="73" t="str">
        <f t="shared" ca="1" si="28"/>
        <v/>
      </c>
      <c r="AE59" s="73" t="str">
        <f t="shared" ca="1" si="29"/>
        <v/>
      </c>
      <c r="AF59" s="73" t="str">
        <f t="shared" ca="1" si="30"/>
        <v/>
      </c>
      <c r="AG59" s="78" t="str">
        <f t="shared" ca="1" si="43"/>
        <v/>
      </c>
      <c r="AH59" s="78" t="str">
        <f t="shared" ca="1" si="43"/>
        <v/>
      </c>
      <c r="AI59" s="78" t="str">
        <f t="shared" ca="1" si="43"/>
        <v/>
      </c>
      <c r="AJ59" s="82" t="str">
        <f t="shared" ca="1" si="43"/>
        <v/>
      </c>
      <c r="AK59" s="3" t="str">
        <f t="shared" ca="1" si="43"/>
        <v/>
      </c>
      <c r="AL59" s="1" t="e">
        <f t="shared" ca="1" si="38"/>
        <v>#VALUE!</v>
      </c>
      <c r="AM59" s="1" t="e">
        <f t="shared" ca="1" si="39"/>
        <v>#VALUE!</v>
      </c>
      <c r="AN59" s="1" t="e">
        <f t="shared" ca="1" si="40"/>
        <v>#VALUE!</v>
      </c>
      <c r="AO59" s="1" t="e">
        <f t="shared" ca="1" si="41"/>
        <v>#VALUE!</v>
      </c>
      <c r="AP59" s="1" t="str">
        <f t="shared" ca="1" si="42"/>
        <v>OK</v>
      </c>
    </row>
    <row r="60" spans="1:42" s="1" customFormat="1" x14ac:dyDescent="0.15">
      <c r="A60" s="2">
        <v>56</v>
      </c>
      <c r="B60" s="7" t="str">
        <f t="shared" ca="1" si="37"/>
        <v/>
      </c>
      <c r="C60" s="67" t="str">
        <f t="shared" ca="1" si="1"/>
        <v/>
      </c>
      <c r="D60" s="68" t="str">
        <f t="shared" ca="1" si="2"/>
        <v/>
      </c>
      <c r="E60" s="67" t="str">
        <f t="shared" ca="1" si="3"/>
        <v/>
      </c>
      <c r="F60" s="68" t="str">
        <f t="shared" ca="1" si="4"/>
        <v/>
      </c>
      <c r="G60" s="67" t="str">
        <f t="shared" ca="1" si="5"/>
        <v/>
      </c>
      <c r="H60" s="68" t="str">
        <f t="shared" ca="1" si="6"/>
        <v/>
      </c>
      <c r="I60" s="67" t="str">
        <f t="shared" ca="1" si="7"/>
        <v/>
      </c>
      <c r="J60" s="68" t="str">
        <f t="shared" ca="1" si="8"/>
        <v/>
      </c>
      <c r="K60" s="73" t="str">
        <f t="shared" ca="1" si="9"/>
        <v/>
      </c>
      <c r="L60" s="73" t="str">
        <f t="shared" ca="1" si="10"/>
        <v/>
      </c>
      <c r="M60" s="73" t="str">
        <f t="shared" ca="1" si="11"/>
        <v/>
      </c>
      <c r="N60" s="73" t="str">
        <f t="shared" ca="1" si="12"/>
        <v/>
      </c>
      <c r="O60" s="73" t="str">
        <f t="shared" ca="1" si="13"/>
        <v/>
      </c>
      <c r="P60" s="73" t="str">
        <f t="shared" ca="1" si="14"/>
        <v/>
      </c>
      <c r="Q60" s="73" t="str">
        <f t="shared" ca="1" si="15"/>
        <v/>
      </c>
      <c r="R60" s="73" t="str">
        <f t="shared" ca="1" si="16"/>
        <v/>
      </c>
      <c r="S60" s="73" t="str">
        <f t="shared" ca="1" si="17"/>
        <v/>
      </c>
      <c r="T60" s="73" t="str">
        <f t="shared" ca="1" si="18"/>
        <v/>
      </c>
      <c r="U60" s="73" t="str">
        <f t="shared" ca="1" si="19"/>
        <v/>
      </c>
      <c r="V60" s="73" t="str">
        <f t="shared" ca="1" si="20"/>
        <v/>
      </c>
      <c r="W60" s="73" t="str">
        <f t="shared" ca="1" si="21"/>
        <v/>
      </c>
      <c r="X60" s="73" t="str">
        <f t="shared" ca="1" si="22"/>
        <v/>
      </c>
      <c r="Y60" s="73" t="str">
        <f t="shared" ca="1" si="23"/>
        <v/>
      </c>
      <c r="Z60" s="73" t="str">
        <f t="shared" ca="1" si="24"/>
        <v/>
      </c>
      <c r="AA60" s="73" t="str">
        <f t="shared" ca="1" si="25"/>
        <v/>
      </c>
      <c r="AB60" s="73" t="str">
        <f t="shared" ca="1" si="26"/>
        <v/>
      </c>
      <c r="AC60" s="73" t="str">
        <f t="shared" ca="1" si="27"/>
        <v/>
      </c>
      <c r="AD60" s="73" t="str">
        <f t="shared" ca="1" si="28"/>
        <v/>
      </c>
      <c r="AE60" s="73" t="str">
        <f t="shared" ca="1" si="29"/>
        <v/>
      </c>
      <c r="AF60" s="73" t="str">
        <f t="shared" ca="1" si="30"/>
        <v/>
      </c>
      <c r="AG60" s="78" t="str">
        <f t="shared" ca="1" si="43"/>
        <v/>
      </c>
      <c r="AH60" s="78" t="str">
        <f t="shared" ca="1" si="43"/>
        <v/>
      </c>
      <c r="AI60" s="78" t="str">
        <f t="shared" ca="1" si="43"/>
        <v/>
      </c>
      <c r="AJ60" s="82" t="str">
        <f t="shared" ca="1" si="43"/>
        <v/>
      </c>
      <c r="AK60" s="3" t="str">
        <f t="shared" ca="1" si="43"/>
        <v/>
      </c>
      <c r="AL60" s="1" t="e">
        <f t="shared" ca="1" si="38"/>
        <v>#VALUE!</v>
      </c>
      <c r="AM60" s="1" t="e">
        <f t="shared" ca="1" si="39"/>
        <v>#VALUE!</v>
      </c>
      <c r="AN60" s="1" t="e">
        <f t="shared" ca="1" si="40"/>
        <v>#VALUE!</v>
      </c>
      <c r="AO60" s="1" t="e">
        <f t="shared" ca="1" si="41"/>
        <v>#VALUE!</v>
      </c>
      <c r="AP60" s="1" t="str">
        <f t="shared" ca="1" si="42"/>
        <v>OK</v>
      </c>
    </row>
    <row r="61" spans="1:42" s="1" customFormat="1" x14ac:dyDescent="0.15">
      <c r="A61" s="2">
        <v>57</v>
      </c>
      <c r="B61" s="7" t="str">
        <f t="shared" ca="1" si="37"/>
        <v/>
      </c>
      <c r="C61" s="67" t="str">
        <f t="shared" ca="1" si="1"/>
        <v/>
      </c>
      <c r="D61" s="68" t="str">
        <f t="shared" ca="1" si="2"/>
        <v/>
      </c>
      <c r="E61" s="67" t="str">
        <f t="shared" ca="1" si="3"/>
        <v/>
      </c>
      <c r="F61" s="68" t="str">
        <f t="shared" ca="1" si="4"/>
        <v/>
      </c>
      <c r="G61" s="67" t="str">
        <f t="shared" ca="1" si="5"/>
        <v/>
      </c>
      <c r="H61" s="68" t="str">
        <f t="shared" ca="1" si="6"/>
        <v/>
      </c>
      <c r="I61" s="67" t="str">
        <f t="shared" ca="1" si="7"/>
        <v/>
      </c>
      <c r="J61" s="68" t="str">
        <f t="shared" ca="1" si="8"/>
        <v/>
      </c>
      <c r="K61" s="73" t="str">
        <f t="shared" ca="1" si="9"/>
        <v/>
      </c>
      <c r="L61" s="73" t="str">
        <f t="shared" ca="1" si="10"/>
        <v/>
      </c>
      <c r="M61" s="73" t="str">
        <f t="shared" ca="1" si="11"/>
        <v/>
      </c>
      <c r="N61" s="73" t="str">
        <f t="shared" ca="1" si="12"/>
        <v/>
      </c>
      <c r="O61" s="73" t="str">
        <f t="shared" ca="1" si="13"/>
        <v/>
      </c>
      <c r="P61" s="73" t="str">
        <f t="shared" ca="1" si="14"/>
        <v/>
      </c>
      <c r="Q61" s="73" t="str">
        <f t="shared" ca="1" si="15"/>
        <v/>
      </c>
      <c r="R61" s="73" t="str">
        <f t="shared" ca="1" si="16"/>
        <v/>
      </c>
      <c r="S61" s="73" t="str">
        <f t="shared" ca="1" si="17"/>
        <v/>
      </c>
      <c r="T61" s="73" t="str">
        <f t="shared" ca="1" si="18"/>
        <v/>
      </c>
      <c r="U61" s="73" t="str">
        <f t="shared" ca="1" si="19"/>
        <v/>
      </c>
      <c r="V61" s="73" t="str">
        <f t="shared" ca="1" si="20"/>
        <v/>
      </c>
      <c r="W61" s="73" t="str">
        <f t="shared" ca="1" si="21"/>
        <v/>
      </c>
      <c r="X61" s="73" t="str">
        <f t="shared" ca="1" si="22"/>
        <v/>
      </c>
      <c r="Y61" s="73" t="str">
        <f t="shared" ca="1" si="23"/>
        <v/>
      </c>
      <c r="Z61" s="73" t="str">
        <f t="shared" ca="1" si="24"/>
        <v/>
      </c>
      <c r="AA61" s="73" t="str">
        <f t="shared" ca="1" si="25"/>
        <v/>
      </c>
      <c r="AB61" s="73" t="str">
        <f t="shared" ca="1" si="26"/>
        <v/>
      </c>
      <c r="AC61" s="73" t="str">
        <f t="shared" ca="1" si="27"/>
        <v/>
      </c>
      <c r="AD61" s="73" t="str">
        <f t="shared" ca="1" si="28"/>
        <v/>
      </c>
      <c r="AE61" s="73" t="str">
        <f t="shared" ca="1" si="29"/>
        <v/>
      </c>
      <c r="AF61" s="73" t="str">
        <f t="shared" ca="1" si="30"/>
        <v/>
      </c>
      <c r="AG61" s="78" t="str">
        <f t="shared" ca="1" si="43"/>
        <v/>
      </c>
      <c r="AH61" s="78" t="str">
        <f t="shared" ca="1" si="43"/>
        <v/>
      </c>
      <c r="AI61" s="78" t="str">
        <f t="shared" ca="1" si="43"/>
        <v/>
      </c>
      <c r="AJ61" s="82" t="str">
        <f t="shared" ca="1" si="43"/>
        <v/>
      </c>
      <c r="AK61" s="3" t="str">
        <f t="shared" ca="1" si="43"/>
        <v/>
      </c>
      <c r="AL61" s="1" t="e">
        <f t="shared" ca="1" si="38"/>
        <v>#VALUE!</v>
      </c>
      <c r="AM61" s="1" t="e">
        <f t="shared" ca="1" si="39"/>
        <v>#VALUE!</v>
      </c>
      <c r="AN61" s="1" t="e">
        <f t="shared" ca="1" si="40"/>
        <v>#VALUE!</v>
      </c>
      <c r="AO61" s="1" t="e">
        <f t="shared" ca="1" si="41"/>
        <v>#VALUE!</v>
      </c>
      <c r="AP61" s="1" t="str">
        <f t="shared" ca="1" si="42"/>
        <v>OK</v>
      </c>
    </row>
    <row r="62" spans="1:42" s="1" customFormat="1" x14ac:dyDescent="0.15">
      <c r="A62" s="2">
        <v>58</v>
      </c>
      <c r="B62" s="7" t="str">
        <f t="shared" ca="1" si="37"/>
        <v/>
      </c>
      <c r="C62" s="67" t="str">
        <f t="shared" ca="1" si="1"/>
        <v/>
      </c>
      <c r="D62" s="68" t="str">
        <f t="shared" ca="1" si="2"/>
        <v/>
      </c>
      <c r="E62" s="67" t="str">
        <f t="shared" ca="1" si="3"/>
        <v/>
      </c>
      <c r="F62" s="68" t="str">
        <f t="shared" ca="1" si="4"/>
        <v/>
      </c>
      <c r="G62" s="67" t="str">
        <f t="shared" ca="1" si="5"/>
        <v/>
      </c>
      <c r="H62" s="68" t="str">
        <f t="shared" ca="1" si="6"/>
        <v/>
      </c>
      <c r="I62" s="67" t="str">
        <f t="shared" ca="1" si="7"/>
        <v/>
      </c>
      <c r="J62" s="68" t="str">
        <f t="shared" ca="1" si="8"/>
        <v/>
      </c>
      <c r="K62" s="73" t="str">
        <f t="shared" ca="1" si="9"/>
        <v/>
      </c>
      <c r="L62" s="73" t="str">
        <f t="shared" ca="1" si="10"/>
        <v/>
      </c>
      <c r="M62" s="73" t="str">
        <f t="shared" ca="1" si="11"/>
        <v/>
      </c>
      <c r="N62" s="73" t="str">
        <f t="shared" ca="1" si="12"/>
        <v/>
      </c>
      <c r="O62" s="73" t="str">
        <f t="shared" ca="1" si="13"/>
        <v/>
      </c>
      <c r="P62" s="73" t="str">
        <f t="shared" ca="1" si="14"/>
        <v/>
      </c>
      <c r="Q62" s="73" t="str">
        <f t="shared" ca="1" si="15"/>
        <v/>
      </c>
      <c r="R62" s="73" t="str">
        <f t="shared" ca="1" si="16"/>
        <v/>
      </c>
      <c r="S62" s="73" t="str">
        <f t="shared" ca="1" si="17"/>
        <v/>
      </c>
      <c r="T62" s="73" t="str">
        <f t="shared" ca="1" si="18"/>
        <v/>
      </c>
      <c r="U62" s="73" t="str">
        <f t="shared" ca="1" si="19"/>
        <v/>
      </c>
      <c r="V62" s="73" t="str">
        <f t="shared" ca="1" si="20"/>
        <v/>
      </c>
      <c r="W62" s="73" t="str">
        <f t="shared" ca="1" si="21"/>
        <v/>
      </c>
      <c r="X62" s="73" t="str">
        <f t="shared" ca="1" si="22"/>
        <v/>
      </c>
      <c r="Y62" s="73" t="str">
        <f t="shared" ca="1" si="23"/>
        <v/>
      </c>
      <c r="Z62" s="73" t="str">
        <f t="shared" ca="1" si="24"/>
        <v/>
      </c>
      <c r="AA62" s="73" t="str">
        <f t="shared" ca="1" si="25"/>
        <v/>
      </c>
      <c r="AB62" s="73" t="str">
        <f t="shared" ca="1" si="26"/>
        <v/>
      </c>
      <c r="AC62" s="73" t="str">
        <f t="shared" ca="1" si="27"/>
        <v/>
      </c>
      <c r="AD62" s="73" t="str">
        <f t="shared" ca="1" si="28"/>
        <v/>
      </c>
      <c r="AE62" s="73" t="str">
        <f t="shared" ca="1" si="29"/>
        <v/>
      </c>
      <c r="AF62" s="73" t="str">
        <f t="shared" ca="1" si="30"/>
        <v/>
      </c>
      <c r="AG62" s="78" t="str">
        <f t="shared" ca="1" si="43"/>
        <v/>
      </c>
      <c r="AH62" s="78" t="str">
        <f t="shared" ca="1" si="43"/>
        <v/>
      </c>
      <c r="AI62" s="78" t="str">
        <f t="shared" ca="1" si="43"/>
        <v/>
      </c>
      <c r="AJ62" s="82" t="str">
        <f t="shared" ca="1" si="43"/>
        <v/>
      </c>
      <c r="AK62" s="3" t="str">
        <f t="shared" ca="1" si="43"/>
        <v/>
      </c>
      <c r="AL62" s="1" t="e">
        <f t="shared" ca="1" si="38"/>
        <v>#VALUE!</v>
      </c>
      <c r="AM62" s="1" t="e">
        <f t="shared" ca="1" si="39"/>
        <v>#VALUE!</v>
      </c>
      <c r="AN62" s="1" t="e">
        <f t="shared" ca="1" si="40"/>
        <v>#VALUE!</v>
      </c>
      <c r="AO62" s="1" t="e">
        <f t="shared" ca="1" si="41"/>
        <v>#VALUE!</v>
      </c>
      <c r="AP62" s="1" t="str">
        <f t="shared" ca="1" si="42"/>
        <v>OK</v>
      </c>
    </row>
    <row r="63" spans="1:42" s="1" customFormat="1" x14ac:dyDescent="0.15">
      <c r="A63" s="2">
        <v>59</v>
      </c>
      <c r="B63" s="7" t="str">
        <f t="shared" ca="1" si="37"/>
        <v/>
      </c>
      <c r="C63" s="67" t="str">
        <f t="shared" ca="1" si="1"/>
        <v/>
      </c>
      <c r="D63" s="68" t="str">
        <f t="shared" ca="1" si="2"/>
        <v/>
      </c>
      <c r="E63" s="67" t="str">
        <f t="shared" ca="1" si="3"/>
        <v/>
      </c>
      <c r="F63" s="68" t="str">
        <f t="shared" ca="1" si="4"/>
        <v/>
      </c>
      <c r="G63" s="67" t="str">
        <f t="shared" ca="1" si="5"/>
        <v/>
      </c>
      <c r="H63" s="68" t="str">
        <f t="shared" ca="1" si="6"/>
        <v/>
      </c>
      <c r="I63" s="67" t="str">
        <f t="shared" ca="1" si="7"/>
        <v/>
      </c>
      <c r="J63" s="68" t="str">
        <f t="shared" ca="1" si="8"/>
        <v/>
      </c>
      <c r="K63" s="73" t="str">
        <f t="shared" ca="1" si="9"/>
        <v/>
      </c>
      <c r="L63" s="73" t="str">
        <f t="shared" ca="1" si="10"/>
        <v/>
      </c>
      <c r="M63" s="73" t="str">
        <f t="shared" ca="1" si="11"/>
        <v/>
      </c>
      <c r="N63" s="73" t="str">
        <f t="shared" ca="1" si="12"/>
        <v/>
      </c>
      <c r="O63" s="73" t="str">
        <f t="shared" ca="1" si="13"/>
        <v/>
      </c>
      <c r="P63" s="73" t="str">
        <f t="shared" ca="1" si="14"/>
        <v/>
      </c>
      <c r="Q63" s="73" t="str">
        <f t="shared" ca="1" si="15"/>
        <v/>
      </c>
      <c r="R63" s="73" t="str">
        <f t="shared" ca="1" si="16"/>
        <v/>
      </c>
      <c r="S63" s="73" t="str">
        <f t="shared" ca="1" si="17"/>
        <v/>
      </c>
      <c r="T63" s="73" t="str">
        <f t="shared" ca="1" si="18"/>
        <v/>
      </c>
      <c r="U63" s="73" t="str">
        <f t="shared" ca="1" si="19"/>
        <v/>
      </c>
      <c r="V63" s="73" t="str">
        <f t="shared" ca="1" si="20"/>
        <v/>
      </c>
      <c r="W63" s="73" t="str">
        <f t="shared" ca="1" si="21"/>
        <v/>
      </c>
      <c r="X63" s="73" t="str">
        <f t="shared" ca="1" si="22"/>
        <v/>
      </c>
      <c r="Y63" s="73" t="str">
        <f t="shared" ca="1" si="23"/>
        <v/>
      </c>
      <c r="Z63" s="73" t="str">
        <f t="shared" ca="1" si="24"/>
        <v/>
      </c>
      <c r="AA63" s="73" t="str">
        <f t="shared" ca="1" si="25"/>
        <v/>
      </c>
      <c r="AB63" s="73" t="str">
        <f t="shared" ca="1" si="26"/>
        <v/>
      </c>
      <c r="AC63" s="73" t="str">
        <f t="shared" ca="1" si="27"/>
        <v/>
      </c>
      <c r="AD63" s="73" t="str">
        <f t="shared" ca="1" si="28"/>
        <v/>
      </c>
      <c r="AE63" s="73" t="str">
        <f t="shared" ca="1" si="29"/>
        <v/>
      </c>
      <c r="AF63" s="73" t="str">
        <f t="shared" ca="1" si="30"/>
        <v/>
      </c>
      <c r="AG63" s="78" t="str">
        <f t="shared" ca="1" si="43"/>
        <v/>
      </c>
      <c r="AH63" s="78" t="str">
        <f t="shared" ca="1" si="43"/>
        <v/>
      </c>
      <c r="AI63" s="78" t="str">
        <f t="shared" ca="1" si="43"/>
        <v/>
      </c>
      <c r="AJ63" s="82" t="str">
        <f t="shared" ca="1" si="43"/>
        <v/>
      </c>
      <c r="AK63" s="3" t="str">
        <f t="shared" ca="1" si="43"/>
        <v/>
      </c>
      <c r="AL63" s="1" t="e">
        <f t="shared" ca="1" si="38"/>
        <v>#VALUE!</v>
      </c>
      <c r="AM63" s="1" t="e">
        <f t="shared" ca="1" si="39"/>
        <v>#VALUE!</v>
      </c>
      <c r="AN63" s="1" t="e">
        <f t="shared" ca="1" si="40"/>
        <v>#VALUE!</v>
      </c>
      <c r="AO63" s="1" t="e">
        <f t="shared" ca="1" si="41"/>
        <v>#VALUE!</v>
      </c>
      <c r="AP63" s="1" t="str">
        <f t="shared" ca="1" si="42"/>
        <v>OK</v>
      </c>
    </row>
    <row r="64" spans="1:42" s="1" customFormat="1" x14ac:dyDescent="0.15">
      <c r="A64" s="2">
        <v>60</v>
      </c>
      <c r="B64" s="7" t="str">
        <f t="shared" ca="1" si="37"/>
        <v/>
      </c>
      <c r="C64" s="67" t="str">
        <f t="shared" ca="1" si="1"/>
        <v/>
      </c>
      <c r="D64" s="68" t="str">
        <f t="shared" ca="1" si="2"/>
        <v/>
      </c>
      <c r="E64" s="67" t="str">
        <f t="shared" ca="1" si="3"/>
        <v/>
      </c>
      <c r="F64" s="68" t="str">
        <f t="shared" ca="1" si="4"/>
        <v/>
      </c>
      <c r="G64" s="67" t="str">
        <f t="shared" ca="1" si="5"/>
        <v/>
      </c>
      <c r="H64" s="68" t="str">
        <f t="shared" ca="1" si="6"/>
        <v/>
      </c>
      <c r="I64" s="67" t="str">
        <f t="shared" ca="1" si="7"/>
        <v/>
      </c>
      <c r="J64" s="68" t="str">
        <f t="shared" ca="1" si="8"/>
        <v/>
      </c>
      <c r="K64" s="73" t="str">
        <f t="shared" ca="1" si="9"/>
        <v/>
      </c>
      <c r="L64" s="73" t="str">
        <f t="shared" ca="1" si="10"/>
        <v/>
      </c>
      <c r="M64" s="73" t="str">
        <f t="shared" ca="1" si="11"/>
        <v/>
      </c>
      <c r="N64" s="73" t="str">
        <f t="shared" ca="1" si="12"/>
        <v/>
      </c>
      <c r="O64" s="73" t="str">
        <f t="shared" ca="1" si="13"/>
        <v/>
      </c>
      <c r="P64" s="73" t="str">
        <f t="shared" ca="1" si="14"/>
        <v/>
      </c>
      <c r="Q64" s="73" t="str">
        <f t="shared" ca="1" si="15"/>
        <v/>
      </c>
      <c r="R64" s="73" t="str">
        <f t="shared" ca="1" si="16"/>
        <v/>
      </c>
      <c r="S64" s="73" t="str">
        <f t="shared" ca="1" si="17"/>
        <v/>
      </c>
      <c r="T64" s="73" t="str">
        <f t="shared" ca="1" si="18"/>
        <v/>
      </c>
      <c r="U64" s="73" t="str">
        <f t="shared" ca="1" si="19"/>
        <v/>
      </c>
      <c r="V64" s="73" t="str">
        <f t="shared" ca="1" si="20"/>
        <v/>
      </c>
      <c r="W64" s="73" t="str">
        <f t="shared" ca="1" si="21"/>
        <v/>
      </c>
      <c r="X64" s="73" t="str">
        <f t="shared" ca="1" si="22"/>
        <v/>
      </c>
      <c r="Y64" s="73" t="str">
        <f t="shared" ca="1" si="23"/>
        <v/>
      </c>
      <c r="Z64" s="73" t="str">
        <f t="shared" ca="1" si="24"/>
        <v/>
      </c>
      <c r="AA64" s="73" t="str">
        <f t="shared" ca="1" si="25"/>
        <v/>
      </c>
      <c r="AB64" s="73" t="str">
        <f t="shared" ca="1" si="26"/>
        <v/>
      </c>
      <c r="AC64" s="73" t="str">
        <f t="shared" ca="1" si="27"/>
        <v/>
      </c>
      <c r="AD64" s="73" t="str">
        <f t="shared" ca="1" si="28"/>
        <v/>
      </c>
      <c r="AE64" s="73" t="str">
        <f t="shared" ca="1" si="29"/>
        <v/>
      </c>
      <c r="AF64" s="73" t="str">
        <f t="shared" ca="1" si="30"/>
        <v/>
      </c>
      <c r="AG64" s="78" t="str">
        <f t="shared" ca="1" si="43"/>
        <v/>
      </c>
      <c r="AH64" s="78" t="str">
        <f t="shared" ca="1" si="43"/>
        <v/>
      </c>
      <c r="AI64" s="78" t="str">
        <f t="shared" ca="1" si="43"/>
        <v/>
      </c>
      <c r="AJ64" s="82" t="str">
        <f t="shared" ca="1" si="43"/>
        <v/>
      </c>
      <c r="AK64" s="3" t="str">
        <f t="shared" ca="1" si="43"/>
        <v/>
      </c>
      <c r="AL64" s="1" t="e">
        <f t="shared" ca="1" si="38"/>
        <v>#VALUE!</v>
      </c>
      <c r="AM64" s="1" t="e">
        <f t="shared" ca="1" si="39"/>
        <v>#VALUE!</v>
      </c>
      <c r="AN64" s="1" t="e">
        <f t="shared" ca="1" si="40"/>
        <v>#VALUE!</v>
      </c>
      <c r="AO64" s="1" t="e">
        <f t="shared" ca="1" si="41"/>
        <v>#VALUE!</v>
      </c>
      <c r="AP64" s="1" t="str">
        <f t="shared" ca="1" si="42"/>
        <v>OK</v>
      </c>
    </row>
    <row r="65" spans="1:42" s="1" customFormat="1" x14ac:dyDescent="0.15">
      <c r="A65" s="2">
        <v>61</v>
      </c>
      <c r="B65" s="7" t="str">
        <f t="shared" ca="1" si="37"/>
        <v/>
      </c>
      <c r="C65" s="67" t="str">
        <f t="shared" ca="1" si="1"/>
        <v/>
      </c>
      <c r="D65" s="68" t="str">
        <f t="shared" ca="1" si="2"/>
        <v/>
      </c>
      <c r="E65" s="67" t="str">
        <f t="shared" ca="1" si="3"/>
        <v/>
      </c>
      <c r="F65" s="68" t="str">
        <f t="shared" ca="1" si="4"/>
        <v/>
      </c>
      <c r="G65" s="67" t="str">
        <f t="shared" ca="1" si="5"/>
        <v/>
      </c>
      <c r="H65" s="68" t="str">
        <f t="shared" ca="1" si="6"/>
        <v/>
      </c>
      <c r="I65" s="67" t="str">
        <f t="shared" ca="1" si="7"/>
        <v/>
      </c>
      <c r="J65" s="68" t="str">
        <f t="shared" ca="1" si="8"/>
        <v/>
      </c>
      <c r="K65" s="73" t="str">
        <f t="shared" ca="1" si="9"/>
        <v/>
      </c>
      <c r="L65" s="73" t="str">
        <f t="shared" ca="1" si="10"/>
        <v/>
      </c>
      <c r="M65" s="73" t="str">
        <f t="shared" ca="1" si="11"/>
        <v/>
      </c>
      <c r="N65" s="73" t="str">
        <f t="shared" ca="1" si="12"/>
        <v/>
      </c>
      <c r="O65" s="73" t="str">
        <f t="shared" ca="1" si="13"/>
        <v/>
      </c>
      <c r="P65" s="73" t="str">
        <f t="shared" ca="1" si="14"/>
        <v/>
      </c>
      <c r="Q65" s="73" t="str">
        <f t="shared" ca="1" si="15"/>
        <v/>
      </c>
      <c r="R65" s="73" t="str">
        <f t="shared" ca="1" si="16"/>
        <v/>
      </c>
      <c r="S65" s="73" t="str">
        <f t="shared" ca="1" si="17"/>
        <v/>
      </c>
      <c r="T65" s="73" t="str">
        <f t="shared" ca="1" si="18"/>
        <v/>
      </c>
      <c r="U65" s="73" t="str">
        <f t="shared" ca="1" si="19"/>
        <v/>
      </c>
      <c r="V65" s="73" t="str">
        <f t="shared" ca="1" si="20"/>
        <v/>
      </c>
      <c r="W65" s="73" t="str">
        <f t="shared" ca="1" si="21"/>
        <v/>
      </c>
      <c r="X65" s="73" t="str">
        <f t="shared" ca="1" si="22"/>
        <v/>
      </c>
      <c r="Y65" s="73" t="str">
        <f t="shared" ca="1" si="23"/>
        <v/>
      </c>
      <c r="Z65" s="73" t="str">
        <f t="shared" ca="1" si="24"/>
        <v/>
      </c>
      <c r="AA65" s="73" t="str">
        <f t="shared" ca="1" si="25"/>
        <v/>
      </c>
      <c r="AB65" s="73" t="str">
        <f t="shared" ca="1" si="26"/>
        <v/>
      </c>
      <c r="AC65" s="73" t="str">
        <f t="shared" ca="1" si="27"/>
        <v/>
      </c>
      <c r="AD65" s="73" t="str">
        <f t="shared" ca="1" si="28"/>
        <v/>
      </c>
      <c r="AE65" s="73" t="str">
        <f t="shared" ca="1" si="29"/>
        <v/>
      </c>
      <c r="AF65" s="73" t="str">
        <f t="shared" ca="1" si="30"/>
        <v/>
      </c>
      <c r="AG65" s="78" t="str">
        <f t="shared" ca="1" si="43"/>
        <v/>
      </c>
      <c r="AH65" s="78" t="str">
        <f t="shared" ca="1" si="43"/>
        <v/>
      </c>
      <c r="AI65" s="78" t="str">
        <f t="shared" ca="1" si="43"/>
        <v/>
      </c>
      <c r="AJ65" s="82" t="str">
        <f t="shared" ca="1" si="43"/>
        <v/>
      </c>
      <c r="AK65" s="3" t="str">
        <f t="shared" ca="1" si="43"/>
        <v/>
      </c>
      <c r="AL65" s="1" t="e">
        <f t="shared" ca="1" si="38"/>
        <v>#VALUE!</v>
      </c>
      <c r="AM65" s="1" t="e">
        <f t="shared" ca="1" si="39"/>
        <v>#VALUE!</v>
      </c>
      <c r="AN65" s="1" t="e">
        <f t="shared" ca="1" si="40"/>
        <v>#VALUE!</v>
      </c>
      <c r="AO65" s="1" t="e">
        <f t="shared" ca="1" si="41"/>
        <v>#VALUE!</v>
      </c>
      <c r="AP65" s="1" t="str">
        <f t="shared" ca="1" si="42"/>
        <v>OK</v>
      </c>
    </row>
    <row r="66" spans="1:42" s="1" customFormat="1" x14ac:dyDescent="0.15">
      <c r="A66" s="2">
        <v>62</v>
      </c>
      <c r="B66" s="7" t="str">
        <f t="shared" ca="1" si="37"/>
        <v/>
      </c>
      <c r="C66" s="67" t="str">
        <f t="shared" ca="1" si="1"/>
        <v/>
      </c>
      <c r="D66" s="68" t="str">
        <f t="shared" ca="1" si="2"/>
        <v/>
      </c>
      <c r="E66" s="67" t="str">
        <f t="shared" ca="1" si="3"/>
        <v/>
      </c>
      <c r="F66" s="68" t="str">
        <f t="shared" ca="1" si="4"/>
        <v/>
      </c>
      <c r="G66" s="67" t="str">
        <f t="shared" ca="1" si="5"/>
        <v/>
      </c>
      <c r="H66" s="68" t="str">
        <f t="shared" ca="1" si="6"/>
        <v/>
      </c>
      <c r="I66" s="67" t="str">
        <f t="shared" ca="1" si="7"/>
        <v/>
      </c>
      <c r="J66" s="68" t="str">
        <f t="shared" ca="1" si="8"/>
        <v/>
      </c>
      <c r="K66" s="73" t="str">
        <f t="shared" ca="1" si="9"/>
        <v/>
      </c>
      <c r="L66" s="73" t="str">
        <f t="shared" ca="1" si="10"/>
        <v/>
      </c>
      <c r="M66" s="73" t="str">
        <f t="shared" ca="1" si="11"/>
        <v/>
      </c>
      <c r="N66" s="73" t="str">
        <f t="shared" ca="1" si="12"/>
        <v/>
      </c>
      <c r="O66" s="73" t="str">
        <f t="shared" ca="1" si="13"/>
        <v/>
      </c>
      <c r="P66" s="73" t="str">
        <f t="shared" ca="1" si="14"/>
        <v/>
      </c>
      <c r="Q66" s="73" t="str">
        <f t="shared" ca="1" si="15"/>
        <v/>
      </c>
      <c r="R66" s="73" t="str">
        <f t="shared" ca="1" si="16"/>
        <v/>
      </c>
      <c r="S66" s="73" t="str">
        <f t="shared" ca="1" si="17"/>
        <v/>
      </c>
      <c r="T66" s="73" t="str">
        <f t="shared" ca="1" si="18"/>
        <v/>
      </c>
      <c r="U66" s="73" t="str">
        <f t="shared" ca="1" si="19"/>
        <v/>
      </c>
      <c r="V66" s="73" t="str">
        <f t="shared" ca="1" si="20"/>
        <v/>
      </c>
      <c r="W66" s="73" t="str">
        <f t="shared" ca="1" si="21"/>
        <v/>
      </c>
      <c r="X66" s="73" t="str">
        <f t="shared" ca="1" si="22"/>
        <v/>
      </c>
      <c r="Y66" s="73" t="str">
        <f t="shared" ca="1" si="23"/>
        <v/>
      </c>
      <c r="Z66" s="73" t="str">
        <f t="shared" ca="1" si="24"/>
        <v/>
      </c>
      <c r="AA66" s="73" t="str">
        <f t="shared" ca="1" si="25"/>
        <v/>
      </c>
      <c r="AB66" s="73" t="str">
        <f t="shared" ca="1" si="26"/>
        <v/>
      </c>
      <c r="AC66" s="73" t="str">
        <f t="shared" ca="1" si="27"/>
        <v/>
      </c>
      <c r="AD66" s="73" t="str">
        <f t="shared" ca="1" si="28"/>
        <v/>
      </c>
      <c r="AE66" s="73" t="str">
        <f t="shared" ca="1" si="29"/>
        <v/>
      </c>
      <c r="AF66" s="73" t="str">
        <f t="shared" ca="1" si="30"/>
        <v/>
      </c>
      <c r="AG66" s="78" t="str">
        <f t="shared" ca="1" si="43"/>
        <v/>
      </c>
      <c r="AH66" s="78" t="str">
        <f t="shared" ca="1" si="43"/>
        <v/>
      </c>
      <c r="AI66" s="78" t="str">
        <f t="shared" ca="1" si="43"/>
        <v/>
      </c>
      <c r="AJ66" s="82" t="str">
        <f t="shared" ca="1" si="43"/>
        <v/>
      </c>
      <c r="AK66" s="3" t="str">
        <f t="shared" ca="1" si="43"/>
        <v/>
      </c>
      <c r="AL66" s="1" t="e">
        <f t="shared" ca="1" si="38"/>
        <v>#VALUE!</v>
      </c>
      <c r="AM66" s="1" t="e">
        <f t="shared" ca="1" si="39"/>
        <v>#VALUE!</v>
      </c>
      <c r="AN66" s="1" t="e">
        <f t="shared" ca="1" si="40"/>
        <v>#VALUE!</v>
      </c>
      <c r="AO66" s="1" t="e">
        <f t="shared" ca="1" si="41"/>
        <v>#VALUE!</v>
      </c>
      <c r="AP66" s="1" t="str">
        <f t="shared" ca="1" si="42"/>
        <v>OK</v>
      </c>
    </row>
    <row r="67" spans="1:42" s="1" customFormat="1" x14ac:dyDescent="0.15">
      <c r="A67" s="2">
        <v>63</v>
      </c>
      <c r="B67" s="7" t="str">
        <f t="shared" ca="1" si="37"/>
        <v/>
      </c>
      <c r="C67" s="67" t="str">
        <f t="shared" ca="1" si="1"/>
        <v/>
      </c>
      <c r="D67" s="68" t="str">
        <f t="shared" ca="1" si="2"/>
        <v/>
      </c>
      <c r="E67" s="67" t="str">
        <f t="shared" ca="1" si="3"/>
        <v/>
      </c>
      <c r="F67" s="68" t="str">
        <f t="shared" ca="1" si="4"/>
        <v/>
      </c>
      <c r="G67" s="67" t="str">
        <f t="shared" ca="1" si="5"/>
        <v/>
      </c>
      <c r="H67" s="68" t="str">
        <f t="shared" ca="1" si="6"/>
        <v/>
      </c>
      <c r="I67" s="67" t="str">
        <f t="shared" ca="1" si="7"/>
        <v/>
      </c>
      <c r="J67" s="68" t="str">
        <f t="shared" ca="1" si="8"/>
        <v/>
      </c>
      <c r="K67" s="73" t="str">
        <f t="shared" ca="1" si="9"/>
        <v/>
      </c>
      <c r="L67" s="73" t="str">
        <f t="shared" ca="1" si="10"/>
        <v/>
      </c>
      <c r="M67" s="73" t="str">
        <f t="shared" ca="1" si="11"/>
        <v/>
      </c>
      <c r="N67" s="73" t="str">
        <f t="shared" ca="1" si="12"/>
        <v/>
      </c>
      <c r="O67" s="73" t="str">
        <f t="shared" ca="1" si="13"/>
        <v/>
      </c>
      <c r="P67" s="73" t="str">
        <f t="shared" ca="1" si="14"/>
        <v/>
      </c>
      <c r="Q67" s="73" t="str">
        <f t="shared" ca="1" si="15"/>
        <v/>
      </c>
      <c r="R67" s="73" t="str">
        <f t="shared" ca="1" si="16"/>
        <v/>
      </c>
      <c r="S67" s="73" t="str">
        <f t="shared" ca="1" si="17"/>
        <v/>
      </c>
      <c r="T67" s="73" t="str">
        <f t="shared" ca="1" si="18"/>
        <v/>
      </c>
      <c r="U67" s="73" t="str">
        <f t="shared" ca="1" si="19"/>
        <v/>
      </c>
      <c r="V67" s="73" t="str">
        <f t="shared" ca="1" si="20"/>
        <v/>
      </c>
      <c r="W67" s="73" t="str">
        <f t="shared" ca="1" si="21"/>
        <v/>
      </c>
      <c r="X67" s="73" t="str">
        <f t="shared" ca="1" si="22"/>
        <v/>
      </c>
      <c r="Y67" s="73" t="str">
        <f t="shared" ca="1" si="23"/>
        <v/>
      </c>
      <c r="Z67" s="73" t="str">
        <f t="shared" ca="1" si="24"/>
        <v/>
      </c>
      <c r="AA67" s="73" t="str">
        <f t="shared" ca="1" si="25"/>
        <v/>
      </c>
      <c r="AB67" s="73" t="str">
        <f t="shared" ca="1" si="26"/>
        <v/>
      </c>
      <c r="AC67" s="73" t="str">
        <f t="shared" ca="1" si="27"/>
        <v/>
      </c>
      <c r="AD67" s="73" t="str">
        <f t="shared" ca="1" si="28"/>
        <v/>
      </c>
      <c r="AE67" s="73" t="str">
        <f t="shared" ca="1" si="29"/>
        <v/>
      </c>
      <c r="AF67" s="73" t="str">
        <f t="shared" ca="1" si="30"/>
        <v/>
      </c>
      <c r="AG67" s="78" t="str">
        <f t="shared" ca="1" si="43"/>
        <v/>
      </c>
      <c r="AH67" s="78" t="str">
        <f t="shared" ca="1" si="43"/>
        <v/>
      </c>
      <c r="AI67" s="78" t="str">
        <f t="shared" ca="1" si="43"/>
        <v/>
      </c>
      <c r="AJ67" s="82" t="str">
        <f t="shared" ca="1" si="43"/>
        <v/>
      </c>
      <c r="AK67" s="3" t="str">
        <f t="shared" ca="1" si="43"/>
        <v/>
      </c>
      <c r="AL67" s="1" t="e">
        <f t="shared" ca="1" si="38"/>
        <v>#VALUE!</v>
      </c>
      <c r="AM67" s="1" t="e">
        <f t="shared" ca="1" si="39"/>
        <v>#VALUE!</v>
      </c>
      <c r="AN67" s="1" t="e">
        <f t="shared" ca="1" si="40"/>
        <v>#VALUE!</v>
      </c>
      <c r="AO67" s="1" t="e">
        <f t="shared" ca="1" si="41"/>
        <v>#VALUE!</v>
      </c>
      <c r="AP67" s="1" t="str">
        <f t="shared" ca="1" si="42"/>
        <v>OK</v>
      </c>
    </row>
    <row r="68" spans="1:42" s="1" customFormat="1" x14ac:dyDescent="0.15">
      <c r="A68" s="2">
        <v>64</v>
      </c>
      <c r="B68" s="7" t="str">
        <f t="shared" ca="1" si="37"/>
        <v/>
      </c>
      <c r="C68" s="67" t="str">
        <f t="shared" ca="1" si="1"/>
        <v/>
      </c>
      <c r="D68" s="68" t="str">
        <f t="shared" ca="1" si="2"/>
        <v/>
      </c>
      <c r="E68" s="67" t="str">
        <f t="shared" ca="1" si="3"/>
        <v/>
      </c>
      <c r="F68" s="68" t="str">
        <f t="shared" ca="1" si="4"/>
        <v/>
      </c>
      <c r="G68" s="67" t="str">
        <f t="shared" ca="1" si="5"/>
        <v/>
      </c>
      <c r="H68" s="68" t="str">
        <f t="shared" ca="1" si="6"/>
        <v/>
      </c>
      <c r="I68" s="67" t="str">
        <f t="shared" ca="1" si="7"/>
        <v/>
      </c>
      <c r="J68" s="68" t="str">
        <f t="shared" ca="1" si="8"/>
        <v/>
      </c>
      <c r="K68" s="73" t="str">
        <f t="shared" ca="1" si="9"/>
        <v/>
      </c>
      <c r="L68" s="73" t="str">
        <f t="shared" ca="1" si="10"/>
        <v/>
      </c>
      <c r="M68" s="73" t="str">
        <f t="shared" ca="1" si="11"/>
        <v/>
      </c>
      <c r="N68" s="73" t="str">
        <f t="shared" ca="1" si="12"/>
        <v/>
      </c>
      <c r="O68" s="73" t="str">
        <f t="shared" ca="1" si="13"/>
        <v/>
      </c>
      <c r="P68" s="73" t="str">
        <f t="shared" ca="1" si="14"/>
        <v/>
      </c>
      <c r="Q68" s="73" t="str">
        <f t="shared" ca="1" si="15"/>
        <v/>
      </c>
      <c r="R68" s="73" t="str">
        <f t="shared" ca="1" si="16"/>
        <v/>
      </c>
      <c r="S68" s="73" t="str">
        <f t="shared" ca="1" si="17"/>
        <v/>
      </c>
      <c r="T68" s="73" t="str">
        <f t="shared" ca="1" si="18"/>
        <v/>
      </c>
      <c r="U68" s="73" t="str">
        <f t="shared" ca="1" si="19"/>
        <v/>
      </c>
      <c r="V68" s="73" t="str">
        <f t="shared" ca="1" si="20"/>
        <v/>
      </c>
      <c r="W68" s="73" t="str">
        <f t="shared" ca="1" si="21"/>
        <v/>
      </c>
      <c r="X68" s="73" t="str">
        <f t="shared" ca="1" si="22"/>
        <v/>
      </c>
      <c r="Y68" s="73" t="str">
        <f t="shared" ca="1" si="23"/>
        <v/>
      </c>
      <c r="Z68" s="73" t="str">
        <f t="shared" ca="1" si="24"/>
        <v/>
      </c>
      <c r="AA68" s="73" t="str">
        <f t="shared" ca="1" si="25"/>
        <v/>
      </c>
      <c r="AB68" s="73" t="str">
        <f t="shared" ca="1" si="26"/>
        <v/>
      </c>
      <c r="AC68" s="73" t="str">
        <f t="shared" ca="1" si="27"/>
        <v/>
      </c>
      <c r="AD68" s="73" t="str">
        <f t="shared" ca="1" si="28"/>
        <v/>
      </c>
      <c r="AE68" s="73" t="str">
        <f t="shared" ca="1" si="29"/>
        <v/>
      </c>
      <c r="AF68" s="73" t="str">
        <f t="shared" ca="1" si="30"/>
        <v/>
      </c>
      <c r="AG68" s="78" t="str">
        <f t="shared" ca="1" si="43"/>
        <v/>
      </c>
      <c r="AH68" s="78" t="str">
        <f t="shared" ca="1" si="43"/>
        <v/>
      </c>
      <c r="AI68" s="78" t="str">
        <f t="shared" ca="1" si="43"/>
        <v/>
      </c>
      <c r="AJ68" s="82" t="str">
        <f t="shared" ca="1" si="43"/>
        <v/>
      </c>
      <c r="AK68" s="3" t="str">
        <f t="shared" ca="1" si="43"/>
        <v/>
      </c>
      <c r="AL68" s="1" t="e">
        <f t="shared" ca="1" si="38"/>
        <v>#VALUE!</v>
      </c>
      <c r="AM68" s="1" t="e">
        <f t="shared" ca="1" si="39"/>
        <v>#VALUE!</v>
      </c>
      <c r="AN68" s="1" t="e">
        <f t="shared" ca="1" si="40"/>
        <v>#VALUE!</v>
      </c>
      <c r="AO68" s="1" t="e">
        <f t="shared" ca="1" si="41"/>
        <v>#VALUE!</v>
      </c>
      <c r="AP68" s="1" t="str">
        <f t="shared" ca="1" si="42"/>
        <v>OK</v>
      </c>
    </row>
    <row r="69" spans="1:42" s="1" customFormat="1" x14ac:dyDescent="0.15">
      <c r="A69" s="2">
        <v>65</v>
      </c>
      <c r="B69" s="7" t="str">
        <f t="shared" ca="1" si="37"/>
        <v/>
      </c>
      <c r="C69" s="67" t="str">
        <f t="shared" ca="1" si="1"/>
        <v/>
      </c>
      <c r="D69" s="68" t="str">
        <f t="shared" ca="1" si="2"/>
        <v/>
      </c>
      <c r="E69" s="67" t="str">
        <f t="shared" ca="1" si="3"/>
        <v/>
      </c>
      <c r="F69" s="68" t="str">
        <f t="shared" ca="1" si="4"/>
        <v/>
      </c>
      <c r="G69" s="67" t="str">
        <f t="shared" ca="1" si="5"/>
        <v/>
      </c>
      <c r="H69" s="68" t="str">
        <f t="shared" ca="1" si="6"/>
        <v/>
      </c>
      <c r="I69" s="67" t="str">
        <f t="shared" ca="1" si="7"/>
        <v/>
      </c>
      <c r="J69" s="68" t="str">
        <f t="shared" ca="1" si="8"/>
        <v/>
      </c>
      <c r="K69" s="73" t="str">
        <f t="shared" ca="1" si="9"/>
        <v/>
      </c>
      <c r="L69" s="73" t="str">
        <f t="shared" ca="1" si="10"/>
        <v/>
      </c>
      <c r="M69" s="73" t="str">
        <f t="shared" ca="1" si="11"/>
        <v/>
      </c>
      <c r="N69" s="73" t="str">
        <f t="shared" ca="1" si="12"/>
        <v/>
      </c>
      <c r="O69" s="73" t="str">
        <f t="shared" ca="1" si="13"/>
        <v/>
      </c>
      <c r="P69" s="73" t="str">
        <f t="shared" ca="1" si="14"/>
        <v/>
      </c>
      <c r="Q69" s="73" t="str">
        <f t="shared" ca="1" si="15"/>
        <v/>
      </c>
      <c r="R69" s="73" t="str">
        <f t="shared" ca="1" si="16"/>
        <v/>
      </c>
      <c r="S69" s="73" t="str">
        <f t="shared" ca="1" si="17"/>
        <v/>
      </c>
      <c r="T69" s="73" t="str">
        <f t="shared" ca="1" si="18"/>
        <v/>
      </c>
      <c r="U69" s="73" t="str">
        <f t="shared" ca="1" si="19"/>
        <v/>
      </c>
      <c r="V69" s="73" t="str">
        <f t="shared" ca="1" si="20"/>
        <v/>
      </c>
      <c r="W69" s="73" t="str">
        <f t="shared" ca="1" si="21"/>
        <v/>
      </c>
      <c r="X69" s="73" t="str">
        <f t="shared" ca="1" si="22"/>
        <v/>
      </c>
      <c r="Y69" s="73" t="str">
        <f t="shared" ca="1" si="23"/>
        <v/>
      </c>
      <c r="Z69" s="73" t="str">
        <f t="shared" ca="1" si="24"/>
        <v/>
      </c>
      <c r="AA69" s="73" t="str">
        <f t="shared" ca="1" si="25"/>
        <v/>
      </c>
      <c r="AB69" s="73" t="str">
        <f t="shared" ca="1" si="26"/>
        <v/>
      </c>
      <c r="AC69" s="73" t="str">
        <f t="shared" ca="1" si="27"/>
        <v/>
      </c>
      <c r="AD69" s="73" t="str">
        <f t="shared" ca="1" si="28"/>
        <v/>
      </c>
      <c r="AE69" s="73" t="str">
        <f t="shared" ca="1" si="29"/>
        <v/>
      </c>
      <c r="AF69" s="73" t="str">
        <f t="shared" ca="1" si="30"/>
        <v/>
      </c>
      <c r="AG69" s="78" t="str">
        <f t="shared" ca="1" si="43"/>
        <v/>
      </c>
      <c r="AH69" s="78" t="str">
        <f t="shared" ca="1" si="43"/>
        <v/>
      </c>
      <c r="AI69" s="78" t="str">
        <f t="shared" ca="1" si="43"/>
        <v/>
      </c>
      <c r="AJ69" s="82" t="str">
        <f t="shared" ca="1" si="43"/>
        <v/>
      </c>
      <c r="AK69" s="3" t="str">
        <f t="shared" ca="1" si="43"/>
        <v/>
      </c>
      <c r="AL69" s="1" t="e">
        <f t="shared" ca="1" si="38"/>
        <v>#VALUE!</v>
      </c>
      <c r="AM69" s="1" t="e">
        <f t="shared" ca="1" si="39"/>
        <v>#VALUE!</v>
      </c>
      <c r="AN69" s="1" t="e">
        <f t="shared" ca="1" si="40"/>
        <v>#VALUE!</v>
      </c>
      <c r="AO69" s="1" t="e">
        <f t="shared" ca="1" si="41"/>
        <v>#VALUE!</v>
      </c>
      <c r="AP69" s="1" t="str">
        <f t="shared" ca="1" si="42"/>
        <v>OK</v>
      </c>
    </row>
    <row r="70" spans="1:42" s="1" customFormat="1" x14ac:dyDescent="0.15">
      <c r="A70" s="2">
        <v>66</v>
      </c>
      <c r="B70" s="7" t="str">
        <f t="shared" ca="1" si="37"/>
        <v/>
      </c>
      <c r="C70" s="67" t="str">
        <f t="shared" ref="C70:C104" ca="1" si="44">IFERROR(INDIRECT($A70&amp;"!B$42",TRUE),"")</f>
        <v/>
      </c>
      <c r="D70" s="68" t="str">
        <f t="shared" ref="D70:D104" ca="1" si="45">IFERROR(INDIRECT($A70&amp;"!c$42",TRUE),"")</f>
        <v/>
      </c>
      <c r="E70" s="67" t="str">
        <f t="shared" ref="E70:E104" ca="1" si="46">IFERROR(INDIRECT($A70&amp;"!$B$39",TRUE),"")</f>
        <v/>
      </c>
      <c r="F70" s="68" t="str">
        <f t="shared" ref="F70:F104" ca="1" si="47">IFERROR(INDIRECT($A70&amp;"!$c$39",TRUE),"")</f>
        <v/>
      </c>
      <c r="G70" s="67" t="str">
        <f t="shared" ref="G70:G104" ca="1" si="48">IFERROR(INDIRECT($A70&amp;"!$B$40",TRUE),"")</f>
        <v/>
      </c>
      <c r="H70" s="68" t="str">
        <f t="shared" ref="H70:H104" ca="1" si="49">IFERROR(INDIRECT($A70&amp;"!$c$40",TRUE),"")</f>
        <v/>
      </c>
      <c r="I70" s="67" t="str">
        <f t="shared" ref="I70:I104" ca="1" si="50">IFERROR(INDIRECT($A70&amp;"!$B$41",TRUE),"")</f>
        <v/>
      </c>
      <c r="J70" s="68" t="str">
        <f t="shared" ref="J70:J104" ca="1" si="51">IFERROR(INDIRECT($A70&amp;"!$c$41",TRUE),"")</f>
        <v/>
      </c>
      <c r="K70" s="73" t="str">
        <f t="shared" ref="K70:K104" ca="1" si="52">IFERROR(SUMIF(INDIRECT($A70&amp;"!d$25:d$36"),K$2,INDIRECT($A70&amp;"!g$25:g$36")),"")</f>
        <v/>
      </c>
      <c r="L70" s="73" t="str">
        <f t="shared" ref="L70:L104" ca="1" si="53">IFERROR(SUMIF(INDIRECT($A70&amp;"!d$25:d$36"),K$2,INDIRECT($A70&amp;"!h$25:h$36")),"")</f>
        <v/>
      </c>
      <c r="M70" s="73" t="str">
        <f t="shared" ref="M70:M104" ca="1" si="54">IFERROR(SUMIF(INDIRECT($A70&amp;"!d$25:d$36"),M$2,INDIRECT($A70&amp;"!g$25:g$36")),"")</f>
        <v/>
      </c>
      <c r="N70" s="73" t="str">
        <f t="shared" ref="N70:N104" ca="1" si="55">IFERROR(SUMIF(INDIRECT($A70&amp;"!d$25:d$36"),M$2,INDIRECT($A70&amp;"!h$25:h$36")),"")</f>
        <v/>
      </c>
      <c r="O70" s="73" t="str">
        <f t="shared" ref="O70:O104" ca="1" si="56">IFERROR(SUMIF(INDIRECT($A70&amp;"!d$25:d$36"),O$2,INDIRECT($A70&amp;"!g$25:g$36")),"")</f>
        <v/>
      </c>
      <c r="P70" s="73" t="str">
        <f t="shared" ref="P70:P104" ca="1" si="57">IFERROR(SUMIF(INDIRECT($A70&amp;"!d$25:d$36"),O$2,INDIRECT($A70&amp;"!h$25:h$36")),"")</f>
        <v/>
      </c>
      <c r="Q70" s="73" t="str">
        <f t="shared" ref="Q70:Q104" ca="1" si="58">IFERROR(SUMIF(INDIRECT($A70&amp;"!d$25:d$36"),Q$2,INDIRECT($A70&amp;"!g$25:g$36")),"")</f>
        <v/>
      </c>
      <c r="R70" s="73" t="str">
        <f t="shared" ref="R70:R104" ca="1" si="59">IFERROR(SUMIF(INDIRECT($A70&amp;"!d$25:d$36"),Q$2,INDIRECT($A70&amp;"!h$25:h$36")),"")</f>
        <v/>
      </c>
      <c r="S70" s="73" t="str">
        <f t="shared" ref="S70:S104" ca="1" si="60">IFERROR(SUMIF(INDIRECT($A70&amp;"!d$25:d$36"),S$2,INDIRECT($A70&amp;"!g$25:g$36")),"")</f>
        <v/>
      </c>
      <c r="T70" s="73" t="str">
        <f t="shared" ref="T70:T104" ca="1" si="61">IFERROR(SUMIF(INDIRECT($A70&amp;"!d$25:d$36"),S$2,INDIRECT($A70&amp;"!h$25:h$36")),"")</f>
        <v/>
      </c>
      <c r="U70" s="73" t="str">
        <f t="shared" ref="U70:U104" ca="1" si="62">IFERROR(SUMIF(INDIRECT($A70&amp;"!d$25:d$36"),U$2,INDIRECT($A70&amp;"!g$25:g$36")),"")</f>
        <v/>
      </c>
      <c r="V70" s="73" t="str">
        <f t="shared" ref="V70:V104" ca="1" si="63">IFERROR(SUMIF(INDIRECT($A70&amp;"!d$25:d$36"),U$2,INDIRECT($A70&amp;"!h$25:h$36")),"")</f>
        <v/>
      </c>
      <c r="W70" s="73" t="str">
        <f t="shared" ref="W70:W104" ca="1" si="64">IFERROR(SUMIF(INDIRECT($A70&amp;"!d$25:d$36"),W$2,INDIRECT($A70&amp;"!g$25:g$36")),"")</f>
        <v/>
      </c>
      <c r="X70" s="73" t="str">
        <f t="shared" ref="X70:X104" ca="1" si="65">IFERROR(SUMIF(INDIRECT($A70&amp;"!d$25:d$36"),W$2,INDIRECT($A70&amp;"!h$25:h$36")),"")</f>
        <v/>
      </c>
      <c r="Y70" s="73" t="str">
        <f t="shared" ref="Y70:Y104" ca="1" si="66">IFERROR(SUMIF(INDIRECT($A70&amp;"!d$25:d$36"),Y$2,INDIRECT($A70&amp;"!g$25:g$36")),"")</f>
        <v/>
      </c>
      <c r="Z70" s="73" t="str">
        <f t="shared" ref="Z70:Z104" ca="1" si="67">IFERROR(SUMIF(INDIRECT($A70&amp;"!d$25:d$36"),Y$2,INDIRECT($A70&amp;"!h$25:h$36")),"")</f>
        <v/>
      </c>
      <c r="AA70" s="73" t="str">
        <f t="shared" ref="AA70:AA104" ca="1" si="68">IFERROR(SUMIF(INDIRECT($A70&amp;"!d$25:d$36"),AA$2,INDIRECT($A70&amp;"!g$25:g$36")),"")</f>
        <v/>
      </c>
      <c r="AB70" s="73" t="str">
        <f t="shared" ref="AB70:AB104" ca="1" si="69">IFERROR(SUMIF(INDIRECT($A70&amp;"!d$25:d$36"),AA$2,INDIRECT($A70&amp;"!h$25:h$36")),"")</f>
        <v/>
      </c>
      <c r="AC70" s="73" t="str">
        <f t="shared" ref="AC70:AC104" ca="1" si="70">IFERROR(SUMIF(INDIRECT($A70&amp;"!d$25:d$36"),AC$2,INDIRECT($A70&amp;"!g$25:g$36")),"")</f>
        <v/>
      </c>
      <c r="AD70" s="73" t="str">
        <f t="shared" ref="AD70:AD104" ca="1" si="71">IFERROR(SUMIF(INDIRECT($A70&amp;"!d$25:d$36"),AC$2,INDIRECT($A70&amp;"!h$25:h$36")),"")</f>
        <v/>
      </c>
      <c r="AE70" s="73" t="str">
        <f t="shared" ref="AE70:AE104" ca="1" si="72">IFERROR(SUMIF(INDIRECT($A70&amp;"!d$25:d$36"),AE$2,INDIRECT($A70&amp;"!g$25:g$36")),"")</f>
        <v/>
      </c>
      <c r="AF70" s="73" t="str">
        <f t="shared" ref="AF70:AF104" ca="1" si="73">IFERROR(SUMIF(INDIRECT($A70&amp;"!d$25:d$36"),AE$2,INDIRECT($A70&amp;"!h$25:h$36")),"")</f>
        <v/>
      </c>
      <c r="AG70" s="78" t="str">
        <f t="shared" ref="AG70:AK104" ca="1" si="74">IFERROR(SUMIF(INDIRECT($A70&amp;"!d$25:d$36"),AG$2,INDIRECT($A70&amp;"!h$25:h$36")),"")</f>
        <v/>
      </c>
      <c r="AH70" s="78" t="str">
        <f t="shared" ca="1" si="74"/>
        <v/>
      </c>
      <c r="AI70" s="78" t="str">
        <f t="shared" ca="1" si="74"/>
        <v/>
      </c>
      <c r="AJ70" s="82" t="str">
        <f t="shared" ca="1" si="74"/>
        <v/>
      </c>
      <c r="AK70" s="3" t="str">
        <f t="shared" ca="1" si="74"/>
        <v/>
      </c>
      <c r="AL70" s="1" t="e">
        <f t="shared" ca="1" si="38"/>
        <v>#VALUE!</v>
      </c>
      <c r="AM70" s="1" t="e">
        <f t="shared" ca="1" si="39"/>
        <v>#VALUE!</v>
      </c>
      <c r="AN70" s="1" t="e">
        <f t="shared" ca="1" si="40"/>
        <v>#VALUE!</v>
      </c>
      <c r="AO70" s="1" t="e">
        <f t="shared" ca="1" si="41"/>
        <v>#VALUE!</v>
      </c>
      <c r="AP70" s="1" t="str">
        <f t="shared" ca="1" si="42"/>
        <v>OK</v>
      </c>
    </row>
    <row r="71" spans="1:42" s="1" customFormat="1" x14ac:dyDescent="0.15">
      <c r="A71" s="2">
        <v>67</v>
      </c>
      <c r="B71" s="7" t="str">
        <f t="shared" ca="1" si="37"/>
        <v/>
      </c>
      <c r="C71" s="67" t="str">
        <f t="shared" ca="1" si="44"/>
        <v/>
      </c>
      <c r="D71" s="68" t="str">
        <f t="shared" ca="1" si="45"/>
        <v/>
      </c>
      <c r="E71" s="67" t="str">
        <f t="shared" ca="1" si="46"/>
        <v/>
      </c>
      <c r="F71" s="68" t="str">
        <f t="shared" ca="1" si="47"/>
        <v/>
      </c>
      <c r="G71" s="67" t="str">
        <f t="shared" ca="1" si="48"/>
        <v/>
      </c>
      <c r="H71" s="68" t="str">
        <f t="shared" ca="1" si="49"/>
        <v/>
      </c>
      <c r="I71" s="67" t="str">
        <f t="shared" ca="1" si="50"/>
        <v/>
      </c>
      <c r="J71" s="68" t="str">
        <f t="shared" ca="1" si="51"/>
        <v/>
      </c>
      <c r="K71" s="73" t="str">
        <f t="shared" ca="1" si="52"/>
        <v/>
      </c>
      <c r="L71" s="73" t="str">
        <f t="shared" ca="1" si="53"/>
        <v/>
      </c>
      <c r="M71" s="73" t="str">
        <f t="shared" ca="1" si="54"/>
        <v/>
      </c>
      <c r="N71" s="73" t="str">
        <f t="shared" ca="1" si="55"/>
        <v/>
      </c>
      <c r="O71" s="73" t="str">
        <f t="shared" ca="1" si="56"/>
        <v/>
      </c>
      <c r="P71" s="73" t="str">
        <f t="shared" ca="1" si="57"/>
        <v/>
      </c>
      <c r="Q71" s="73" t="str">
        <f t="shared" ca="1" si="58"/>
        <v/>
      </c>
      <c r="R71" s="73" t="str">
        <f t="shared" ca="1" si="59"/>
        <v/>
      </c>
      <c r="S71" s="73" t="str">
        <f t="shared" ca="1" si="60"/>
        <v/>
      </c>
      <c r="T71" s="73" t="str">
        <f t="shared" ca="1" si="61"/>
        <v/>
      </c>
      <c r="U71" s="73" t="str">
        <f t="shared" ca="1" si="62"/>
        <v/>
      </c>
      <c r="V71" s="73" t="str">
        <f t="shared" ca="1" si="63"/>
        <v/>
      </c>
      <c r="W71" s="73" t="str">
        <f t="shared" ca="1" si="64"/>
        <v/>
      </c>
      <c r="X71" s="73" t="str">
        <f t="shared" ca="1" si="65"/>
        <v/>
      </c>
      <c r="Y71" s="73" t="str">
        <f t="shared" ca="1" si="66"/>
        <v/>
      </c>
      <c r="Z71" s="73" t="str">
        <f t="shared" ca="1" si="67"/>
        <v/>
      </c>
      <c r="AA71" s="73" t="str">
        <f t="shared" ca="1" si="68"/>
        <v/>
      </c>
      <c r="AB71" s="73" t="str">
        <f t="shared" ca="1" si="69"/>
        <v/>
      </c>
      <c r="AC71" s="73" t="str">
        <f t="shared" ca="1" si="70"/>
        <v/>
      </c>
      <c r="AD71" s="73" t="str">
        <f t="shared" ca="1" si="71"/>
        <v/>
      </c>
      <c r="AE71" s="73" t="str">
        <f t="shared" ca="1" si="72"/>
        <v/>
      </c>
      <c r="AF71" s="73" t="str">
        <f t="shared" ca="1" si="73"/>
        <v/>
      </c>
      <c r="AG71" s="78" t="str">
        <f t="shared" ca="1" si="74"/>
        <v/>
      </c>
      <c r="AH71" s="78" t="str">
        <f t="shared" ca="1" si="74"/>
        <v/>
      </c>
      <c r="AI71" s="78" t="str">
        <f t="shared" ca="1" si="74"/>
        <v/>
      </c>
      <c r="AJ71" s="82" t="str">
        <f t="shared" ca="1" si="74"/>
        <v/>
      </c>
      <c r="AK71" s="3" t="str">
        <f t="shared" ca="1" si="74"/>
        <v/>
      </c>
      <c r="AL71" s="1" t="e">
        <f t="shared" ca="1" si="38"/>
        <v>#VALUE!</v>
      </c>
      <c r="AM71" s="1" t="e">
        <f t="shared" ca="1" si="39"/>
        <v>#VALUE!</v>
      </c>
      <c r="AN71" s="1" t="e">
        <f t="shared" ca="1" si="40"/>
        <v>#VALUE!</v>
      </c>
      <c r="AO71" s="1" t="e">
        <f t="shared" ca="1" si="41"/>
        <v>#VALUE!</v>
      </c>
      <c r="AP71" s="1" t="str">
        <f t="shared" ca="1" si="42"/>
        <v>OK</v>
      </c>
    </row>
    <row r="72" spans="1:42" s="1" customFormat="1" x14ac:dyDescent="0.15">
      <c r="A72" s="2">
        <v>68</v>
      </c>
      <c r="B72" s="7" t="str">
        <f t="shared" ca="1" si="37"/>
        <v/>
      </c>
      <c r="C72" s="67" t="str">
        <f t="shared" ca="1" si="44"/>
        <v/>
      </c>
      <c r="D72" s="68" t="str">
        <f t="shared" ca="1" si="45"/>
        <v/>
      </c>
      <c r="E72" s="67" t="str">
        <f t="shared" ca="1" si="46"/>
        <v/>
      </c>
      <c r="F72" s="68" t="str">
        <f t="shared" ca="1" si="47"/>
        <v/>
      </c>
      <c r="G72" s="67" t="str">
        <f t="shared" ca="1" si="48"/>
        <v/>
      </c>
      <c r="H72" s="68" t="str">
        <f t="shared" ca="1" si="49"/>
        <v/>
      </c>
      <c r="I72" s="67" t="str">
        <f t="shared" ca="1" si="50"/>
        <v/>
      </c>
      <c r="J72" s="68" t="str">
        <f t="shared" ca="1" si="51"/>
        <v/>
      </c>
      <c r="K72" s="73" t="str">
        <f t="shared" ca="1" si="52"/>
        <v/>
      </c>
      <c r="L72" s="73" t="str">
        <f t="shared" ca="1" si="53"/>
        <v/>
      </c>
      <c r="M72" s="73" t="str">
        <f t="shared" ca="1" si="54"/>
        <v/>
      </c>
      <c r="N72" s="73" t="str">
        <f t="shared" ca="1" si="55"/>
        <v/>
      </c>
      <c r="O72" s="73" t="str">
        <f t="shared" ca="1" si="56"/>
        <v/>
      </c>
      <c r="P72" s="73" t="str">
        <f t="shared" ca="1" si="57"/>
        <v/>
      </c>
      <c r="Q72" s="73" t="str">
        <f t="shared" ca="1" si="58"/>
        <v/>
      </c>
      <c r="R72" s="73" t="str">
        <f t="shared" ca="1" si="59"/>
        <v/>
      </c>
      <c r="S72" s="73" t="str">
        <f t="shared" ca="1" si="60"/>
        <v/>
      </c>
      <c r="T72" s="73" t="str">
        <f t="shared" ca="1" si="61"/>
        <v/>
      </c>
      <c r="U72" s="73" t="str">
        <f t="shared" ca="1" si="62"/>
        <v/>
      </c>
      <c r="V72" s="73" t="str">
        <f t="shared" ca="1" si="63"/>
        <v/>
      </c>
      <c r="W72" s="73" t="str">
        <f t="shared" ca="1" si="64"/>
        <v/>
      </c>
      <c r="X72" s="73" t="str">
        <f t="shared" ca="1" si="65"/>
        <v/>
      </c>
      <c r="Y72" s="73" t="str">
        <f t="shared" ca="1" si="66"/>
        <v/>
      </c>
      <c r="Z72" s="73" t="str">
        <f t="shared" ca="1" si="67"/>
        <v/>
      </c>
      <c r="AA72" s="73" t="str">
        <f t="shared" ca="1" si="68"/>
        <v/>
      </c>
      <c r="AB72" s="73" t="str">
        <f t="shared" ca="1" si="69"/>
        <v/>
      </c>
      <c r="AC72" s="73" t="str">
        <f t="shared" ca="1" si="70"/>
        <v/>
      </c>
      <c r="AD72" s="73" t="str">
        <f t="shared" ca="1" si="71"/>
        <v/>
      </c>
      <c r="AE72" s="73" t="str">
        <f t="shared" ca="1" si="72"/>
        <v/>
      </c>
      <c r="AF72" s="73" t="str">
        <f t="shared" ca="1" si="73"/>
        <v/>
      </c>
      <c r="AG72" s="78" t="str">
        <f t="shared" ca="1" si="74"/>
        <v/>
      </c>
      <c r="AH72" s="78" t="str">
        <f t="shared" ca="1" si="74"/>
        <v/>
      </c>
      <c r="AI72" s="78" t="str">
        <f t="shared" ca="1" si="74"/>
        <v/>
      </c>
      <c r="AJ72" s="82" t="str">
        <f t="shared" ca="1" si="74"/>
        <v/>
      </c>
      <c r="AK72" s="3" t="str">
        <f t="shared" ca="1" si="74"/>
        <v/>
      </c>
      <c r="AL72" s="1" t="e">
        <f t="shared" ca="1" si="38"/>
        <v>#VALUE!</v>
      </c>
      <c r="AM72" s="1" t="e">
        <f t="shared" ca="1" si="39"/>
        <v>#VALUE!</v>
      </c>
      <c r="AN72" s="1" t="e">
        <f t="shared" ca="1" si="40"/>
        <v>#VALUE!</v>
      </c>
      <c r="AO72" s="1" t="e">
        <f t="shared" ca="1" si="41"/>
        <v>#VALUE!</v>
      </c>
      <c r="AP72" s="1" t="str">
        <f t="shared" ca="1" si="42"/>
        <v>OK</v>
      </c>
    </row>
    <row r="73" spans="1:42" s="1" customFormat="1" x14ac:dyDescent="0.15">
      <c r="A73" s="2">
        <v>69</v>
      </c>
      <c r="B73" s="7" t="str">
        <f t="shared" ca="1" si="37"/>
        <v/>
      </c>
      <c r="C73" s="67" t="str">
        <f t="shared" ca="1" si="44"/>
        <v/>
      </c>
      <c r="D73" s="68" t="str">
        <f t="shared" ca="1" si="45"/>
        <v/>
      </c>
      <c r="E73" s="67" t="str">
        <f t="shared" ca="1" si="46"/>
        <v/>
      </c>
      <c r="F73" s="68" t="str">
        <f t="shared" ca="1" si="47"/>
        <v/>
      </c>
      <c r="G73" s="67" t="str">
        <f t="shared" ca="1" si="48"/>
        <v/>
      </c>
      <c r="H73" s="68" t="str">
        <f t="shared" ca="1" si="49"/>
        <v/>
      </c>
      <c r="I73" s="67" t="str">
        <f t="shared" ca="1" si="50"/>
        <v/>
      </c>
      <c r="J73" s="68" t="str">
        <f t="shared" ca="1" si="51"/>
        <v/>
      </c>
      <c r="K73" s="73" t="str">
        <f t="shared" ca="1" si="52"/>
        <v/>
      </c>
      <c r="L73" s="73" t="str">
        <f t="shared" ca="1" si="53"/>
        <v/>
      </c>
      <c r="M73" s="73" t="str">
        <f t="shared" ca="1" si="54"/>
        <v/>
      </c>
      <c r="N73" s="73" t="str">
        <f t="shared" ca="1" si="55"/>
        <v/>
      </c>
      <c r="O73" s="73" t="str">
        <f t="shared" ca="1" si="56"/>
        <v/>
      </c>
      <c r="P73" s="73" t="str">
        <f t="shared" ca="1" si="57"/>
        <v/>
      </c>
      <c r="Q73" s="73" t="str">
        <f t="shared" ca="1" si="58"/>
        <v/>
      </c>
      <c r="R73" s="73" t="str">
        <f t="shared" ca="1" si="59"/>
        <v/>
      </c>
      <c r="S73" s="73" t="str">
        <f t="shared" ca="1" si="60"/>
        <v/>
      </c>
      <c r="T73" s="73" t="str">
        <f t="shared" ca="1" si="61"/>
        <v/>
      </c>
      <c r="U73" s="73" t="str">
        <f t="shared" ca="1" si="62"/>
        <v/>
      </c>
      <c r="V73" s="73" t="str">
        <f t="shared" ca="1" si="63"/>
        <v/>
      </c>
      <c r="W73" s="73" t="str">
        <f t="shared" ca="1" si="64"/>
        <v/>
      </c>
      <c r="X73" s="73" t="str">
        <f t="shared" ca="1" si="65"/>
        <v/>
      </c>
      <c r="Y73" s="73" t="str">
        <f t="shared" ca="1" si="66"/>
        <v/>
      </c>
      <c r="Z73" s="73" t="str">
        <f t="shared" ca="1" si="67"/>
        <v/>
      </c>
      <c r="AA73" s="73" t="str">
        <f t="shared" ca="1" si="68"/>
        <v/>
      </c>
      <c r="AB73" s="73" t="str">
        <f t="shared" ca="1" si="69"/>
        <v/>
      </c>
      <c r="AC73" s="73" t="str">
        <f t="shared" ca="1" si="70"/>
        <v/>
      </c>
      <c r="AD73" s="73" t="str">
        <f t="shared" ca="1" si="71"/>
        <v/>
      </c>
      <c r="AE73" s="73" t="str">
        <f t="shared" ca="1" si="72"/>
        <v/>
      </c>
      <c r="AF73" s="73" t="str">
        <f t="shared" ca="1" si="73"/>
        <v/>
      </c>
      <c r="AG73" s="78" t="str">
        <f t="shared" ca="1" si="74"/>
        <v/>
      </c>
      <c r="AH73" s="78" t="str">
        <f t="shared" ca="1" si="74"/>
        <v/>
      </c>
      <c r="AI73" s="78" t="str">
        <f t="shared" ca="1" si="74"/>
        <v/>
      </c>
      <c r="AJ73" s="82" t="str">
        <f t="shared" ca="1" si="74"/>
        <v/>
      </c>
      <c r="AK73" s="3" t="str">
        <f t="shared" ca="1" si="74"/>
        <v/>
      </c>
      <c r="AL73" s="1" t="e">
        <f t="shared" ca="1" si="38"/>
        <v>#VALUE!</v>
      </c>
      <c r="AM73" s="1" t="e">
        <f t="shared" ca="1" si="39"/>
        <v>#VALUE!</v>
      </c>
      <c r="AN73" s="1" t="e">
        <f t="shared" ca="1" si="40"/>
        <v>#VALUE!</v>
      </c>
      <c r="AO73" s="1" t="e">
        <f t="shared" ca="1" si="41"/>
        <v>#VALUE!</v>
      </c>
      <c r="AP73" s="1" t="str">
        <f t="shared" ca="1" si="42"/>
        <v>OK</v>
      </c>
    </row>
    <row r="74" spans="1:42" s="1" customFormat="1" x14ac:dyDescent="0.15">
      <c r="A74" s="2">
        <v>70</v>
      </c>
      <c r="B74" s="7" t="str">
        <f t="shared" ref="B74:B104" ca="1" si="75">IFERROR(INDIRECT($A74&amp;"!$B$3",TRUE),"")</f>
        <v/>
      </c>
      <c r="C74" s="67" t="str">
        <f t="shared" ca="1" si="44"/>
        <v/>
      </c>
      <c r="D74" s="68" t="str">
        <f t="shared" ca="1" si="45"/>
        <v/>
      </c>
      <c r="E74" s="67" t="str">
        <f t="shared" ca="1" si="46"/>
        <v/>
      </c>
      <c r="F74" s="68" t="str">
        <f t="shared" ca="1" si="47"/>
        <v/>
      </c>
      <c r="G74" s="67" t="str">
        <f t="shared" ca="1" si="48"/>
        <v/>
      </c>
      <c r="H74" s="68" t="str">
        <f t="shared" ca="1" si="49"/>
        <v/>
      </c>
      <c r="I74" s="67" t="str">
        <f t="shared" ca="1" si="50"/>
        <v/>
      </c>
      <c r="J74" s="68" t="str">
        <f t="shared" ca="1" si="51"/>
        <v/>
      </c>
      <c r="K74" s="73" t="str">
        <f t="shared" ca="1" si="52"/>
        <v/>
      </c>
      <c r="L74" s="73" t="str">
        <f t="shared" ca="1" si="53"/>
        <v/>
      </c>
      <c r="M74" s="73" t="str">
        <f t="shared" ca="1" si="54"/>
        <v/>
      </c>
      <c r="N74" s="73" t="str">
        <f t="shared" ca="1" si="55"/>
        <v/>
      </c>
      <c r="O74" s="73" t="str">
        <f t="shared" ca="1" si="56"/>
        <v/>
      </c>
      <c r="P74" s="73" t="str">
        <f t="shared" ca="1" si="57"/>
        <v/>
      </c>
      <c r="Q74" s="73" t="str">
        <f t="shared" ca="1" si="58"/>
        <v/>
      </c>
      <c r="R74" s="73" t="str">
        <f t="shared" ca="1" si="59"/>
        <v/>
      </c>
      <c r="S74" s="73" t="str">
        <f t="shared" ca="1" si="60"/>
        <v/>
      </c>
      <c r="T74" s="73" t="str">
        <f t="shared" ca="1" si="61"/>
        <v/>
      </c>
      <c r="U74" s="73" t="str">
        <f t="shared" ca="1" si="62"/>
        <v/>
      </c>
      <c r="V74" s="73" t="str">
        <f t="shared" ca="1" si="63"/>
        <v/>
      </c>
      <c r="W74" s="73" t="str">
        <f t="shared" ca="1" si="64"/>
        <v/>
      </c>
      <c r="X74" s="73" t="str">
        <f t="shared" ca="1" si="65"/>
        <v/>
      </c>
      <c r="Y74" s="73" t="str">
        <f t="shared" ca="1" si="66"/>
        <v/>
      </c>
      <c r="Z74" s="73" t="str">
        <f t="shared" ca="1" si="67"/>
        <v/>
      </c>
      <c r="AA74" s="73" t="str">
        <f t="shared" ca="1" si="68"/>
        <v/>
      </c>
      <c r="AB74" s="73" t="str">
        <f t="shared" ca="1" si="69"/>
        <v/>
      </c>
      <c r="AC74" s="73" t="str">
        <f t="shared" ca="1" si="70"/>
        <v/>
      </c>
      <c r="AD74" s="73" t="str">
        <f t="shared" ca="1" si="71"/>
        <v/>
      </c>
      <c r="AE74" s="73" t="str">
        <f t="shared" ca="1" si="72"/>
        <v/>
      </c>
      <c r="AF74" s="73" t="str">
        <f t="shared" ca="1" si="73"/>
        <v/>
      </c>
      <c r="AG74" s="78" t="str">
        <f t="shared" ca="1" si="74"/>
        <v/>
      </c>
      <c r="AH74" s="78" t="str">
        <f t="shared" ca="1" si="74"/>
        <v/>
      </c>
      <c r="AI74" s="78" t="str">
        <f t="shared" ca="1" si="74"/>
        <v/>
      </c>
      <c r="AJ74" s="82" t="str">
        <f t="shared" ca="1" si="74"/>
        <v/>
      </c>
      <c r="AK74" s="3" t="str">
        <f t="shared" ca="1" si="74"/>
        <v/>
      </c>
      <c r="AL74" s="1" t="e">
        <f t="shared" ref="AL74:AL104" ca="1" si="76">IF(C74=(E74+G74+I74),"OK","NG")</f>
        <v>#VALUE!</v>
      </c>
      <c r="AM74" s="1" t="e">
        <f t="shared" ref="AM74:AM104" ca="1" si="77">IF(D74=(F74+H74+J74),"OK","NG")</f>
        <v>#VALUE!</v>
      </c>
      <c r="AN74" s="1" t="e">
        <f t="shared" ref="AN74:AN104" ca="1" si="78">IF(E74=(L74+N74+P74+R74+T74+V74+X74+Z74+AB74+AD74+AF74),"OK","NG")</f>
        <v>#VALUE!</v>
      </c>
      <c r="AO74" s="1" t="e">
        <f t="shared" ref="AO74:AO104" ca="1" si="79">IF(G74=(AG74+AH74+AI74),"OK","NG")</f>
        <v>#VALUE!</v>
      </c>
      <c r="AP74" s="1" t="str">
        <f t="shared" ref="AP74:AP104" ca="1" si="80">IF(I74=AJ74,"OK","NG")</f>
        <v>OK</v>
      </c>
    </row>
    <row r="75" spans="1:42" s="1" customFormat="1" x14ac:dyDescent="0.15">
      <c r="A75" s="2">
        <v>71</v>
      </c>
      <c r="B75" s="7" t="str">
        <f t="shared" ca="1" si="75"/>
        <v/>
      </c>
      <c r="C75" s="67" t="str">
        <f t="shared" ca="1" si="44"/>
        <v/>
      </c>
      <c r="D75" s="68" t="str">
        <f t="shared" ca="1" si="45"/>
        <v/>
      </c>
      <c r="E75" s="67" t="str">
        <f t="shared" ca="1" si="46"/>
        <v/>
      </c>
      <c r="F75" s="68" t="str">
        <f t="shared" ca="1" si="47"/>
        <v/>
      </c>
      <c r="G75" s="67" t="str">
        <f t="shared" ca="1" si="48"/>
        <v/>
      </c>
      <c r="H75" s="68" t="str">
        <f t="shared" ca="1" si="49"/>
        <v/>
      </c>
      <c r="I75" s="67" t="str">
        <f t="shared" ca="1" si="50"/>
        <v/>
      </c>
      <c r="J75" s="68" t="str">
        <f t="shared" ca="1" si="51"/>
        <v/>
      </c>
      <c r="K75" s="73" t="str">
        <f t="shared" ca="1" si="52"/>
        <v/>
      </c>
      <c r="L75" s="73" t="str">
        <f t="shared" ca="1" si="53"/>
        <v/>
      </c>
      <c r="M75" s="73" t="str">
        <f t="shared" ca="1" si="54"/>
        <v/>
      </c>
      <c r="N75" s="73" t="str">
        <f t="shared" ca="1" si="55"/>
        <v/>
      </c>
      <c r="O75" s="73" t="str">
        <f t="shared" ca="1" si="56"/>
        <v/>
      </c>
      <c r="P75" s="73" t="str">
        <f t="shared" ca="1" si="57"/>
        <v/>
      </c>
      <c r="Q75" s="73" t="str">
        <f t="shared" ca="1" si="58"/>
        <v/>
      </c>
      <c r="R75" s="73" t="str">
        <f t="shared" ca="1" si="59"/>
        <v/>
      </c>
      <c r="S75" s="73" t="str">
        <f t="shared" ca="1" si="60"/>
        <v/>
      </c>
      <c r="T75" s="73" t="str">
        <f t="shared" ca="1" si="61"/>
        <v/>
      </c>
      <c r="U75" s="73" t="str">
        <f t="shared" ca="1" si="62"/>
        <v/>
      </c>
      <c r="V75" s="73" t="str">
        <f t="shared" ca="1" si="63"/>
        <v/>
      </c>
      <c r="W75" s="73" t="str">
        <f t="shared" ca="1" si="64"/>
        <v/>
      </c>
      <c r="X75" s="73" t="str">
        <f t="shared" ca="1" si="65"/>
        <v/>
      </c>
      <c r="Y75" s="73" t="str">
        <f t="shared" ca="1" si="66"/>
        <v/>
      </c>
      <c r="Z75" s="73" t="str">
        <f t="shared" ca="1" si="67"/>
        <v/>
      </c>
      <c r="AA75" s="73" t="str">
        <f t="shared" ca="1" si="68"/>
        <v/>
      </c>
      <c r="AB75" s="73" t="str">
        <f t="shared" ca="1" si="69"/>
        <v/>
      </c>
      <c r="AC75" s="73" t="str">
        <f t="shared" ca="1" si="70"/>
        <v/>
      </c>
      <c r="AD75" s="73" t="str">
        <f t="shared" ca="1" si="71"/>
        <v/>
      </c>
      <c r="AE75" s="73" t="str">
        <f t="shared" ca="1" si="72"/>
        <v/>
      </c>
      <c r="AF75" s="73" t="str">
        <f t="shared" ca="1" si="73"/>
        <v/>
      </c>
      <c r="AG75" s="78" t="str">
        <f t="shared" ca="1" si="74"/>
        <v/>
      </c>
      <c r="AH75" s="78" t="str">
        <f t="shared" ca="1" si="74"/>
        <v/>
      </c>
      <c r="AI75" s="78" t="str">
        <f t="shared" ca="1" si="74"/>
        <v/>
      </c>
      <c r="AJ75" s="82" t="str">
        <f t="shared" ca="1" si="74"/>
        <v/>
      </c>
      <c r="AK75" s="3" t="str">
        <f t="shared" ca="1" si="74"/>
        <v/>
      </c>
      <c r="AL75" s="1" t="e">
        <f t="shared" ca="1" si="76"/>
        <v>#VALUE!</v>
      </c>
      <c r="AM75" s="1" t="e">
        <f t="shared" ca="1" si="77"/>
        <v>#VALUE!</v>
      </c>
      <c r="AN75" s="1" t="e">
        <f t="shared" ca="1" si="78"/>
        <v>#VALUE!</v>
      </c>
      <c r="AO75" s="1" t="e">
        <f t="shared" ca="1" si="79"/>
        <v>#VALUE!</v>
      </c>
      <c r="AP75" s="1" t="str">
        <f t="shared" ca="1" si="80"/>
        <v>OK</v>
      </c>
    </row>
    <row r="76" spans="1:42" s="1" customFormat="1" x14ac:dyDescent="0.15">
      <c r="A76" s="2">
        <v>72</v>
      </c>
      <c r="B76" s="7" t="str">
        <f t="shared" ca="1" si="75"/>
        <v/>
      </c>
      <c r="C76" s="67" t="str">
        <f t="shared" ca="1" si="44"/>
        <v/>
      </c>
      <c r="D76" s="68" t="str">
        <f t="shared" ca="1" si="45"/>
        <v/>
      </c>
      <c r="E76" s="67" t="str">
        <f t="shared" ca="1" si="46"/>
        <v/>
      </c>
      <c r="F76" s="68" t="str">
        <f t="shared" ca="1" si="47"/>
        <v/>
      </c>
      <c r="G76" s="67" t="str">
        <f t="shared" ca="1" si="48"/>
        <v/>
      </c>
      <c r="H76" s="68" t="str">
        <f t="shared" ca="1" si="49"/>
        <v/>
      </c>
      <c r="I76" s="67" t="str">
        <f t="shared" ca="1" si="50"/>
        <v/>
      </c>
      <c r="J76" s="68" t="str">
        <f t="shared" ca="1" si="51"/>
        <v/>
      </c>
      <c r="K76" s="73" t="str">
        <f t="shared" ca="1" si="52"/>
        <v/>
      </c>
      <c r="L76" s="73" t="str">
        <f t="shared" ca="1" si="53"/>
        <v/>
      </c>
      <c r="M76" s="73" t="str">
        <f t="shared" ca="1" si="54"/>
        <v/>
      </c>
      <c r="N76" s="73" t="str">
        <f t="shared" ca="1" si="55"/>
        <v/>
      </c>
      <c r="O76" s="73" t="str">
        <f t="shared" ca="1" si="56"/>
        <v/>
      </c>
      <c r="P76" s="73" t="str">
        <f t="shared" ca="1" si="57"/>
        <v/>
      </c>
      <c r="Q76" s="73" t="str">
        <f t="shared" ca="1" si="58"/>
        <v/>
      </c>
      <c r="R76" s="73" t="str">
        <f t="shared" ca="1" si="59"/>
        <v/>
      </c>
      <c r="S76" s="73" t="str">
        <f t="shared" ca="1" si="60"/>
        <v/>
      </c>
      <c r="T76" s="73" t="str">
        <f t="shared" ca="1" si="61"/>
        <v/>
      </c>
      <c r="U76" s="73" t="str">
        <f t="shared" ca="1" si="62"/>
        <v/>
      </c>
      <c r="V76" s="73" t="str">
        <f t="shared" ca="1" si="63"/>
        <v/>
      </c>
      <c r="W76" s="73" t="str">
        <f t="shared" ca="1" si="64"/>
        <v/>
      </c>
      <c r="X76" s="73" t="str">
        <f t="shared" ca="1" si="65"/>
        <v/>
      </c>
      <c r="Y76" s="73" t="str">
        <f t="shared" ca="1" si="66"/>
        <v/>
      </c>
      <c r="Z76" s="73" t="str">
        <f t="shared" ca="1" si="67"/>
        <v/>
      </c>
      <c r="AA76" s="73" t="str">
        <f t="shared" ca="1" si="68"/>
        <v/>
      </c>
      <c r="AB76" s="73" t="str">
        <f t="shared" ca="1" si="69"/>
        <v/>
      </c>
      <c r="AC76" s="73" t="str">
        <f t="shared" ca="1" si="70"/>
        <v/>
      </c>
      <c r="AD76" s="73" t="str">
        <f t="shared" ca="1" si="71"/>
        <v/>
      </c>
      <c r="AE76" s="73" t="str">
        <f t="shared" ca="1" si="72"/>
        <v/>
      </c>
      <c r="AF76" s="73" t="str">
        <f t="shared" ca="1" si="73"/>
        <v/>
      </c>
      <c r="AG76" s="78" t="str">
        <f t="shared" ca="1" si="74"/>
        <v/>
      </c>
      <c r="AH76" s="78" t="str">
        <f t="shared" ca="1" si="74"/>
        <v/>
      </c>
      <c r="AI76" s="78" t="str">
        <f t="shared" ca="1" si="74"/>
        <v/>
      </c>
      <c r="AJ76" s="82" t="str">
        <f t="shared" ca="1" si="74"/>
        <v/>
      </c>
      <c r="AK76" s="3" t="str">
        <f t="shared" ca="1" si="74"/>
        <v/>
      </c>
      <c r="AL76" s="1" t="e">
        <f t="shared" ca="1" si="76"/>
        <v>#VALUE!</v>
      </c>
      <c r="AM76" s="1" t="e">
        <f t="shared" ca="1" si="77"/>
        <v>#VALUE!</v>
      </c>
      <c r="AN76" s="1" t="e">
        <f t="shared" ca="1" si="78"/>
        <v>#VALUE!</v>
      </c>
      <c r="AO76" s="1" t="e">
        <f t="shared" ca="1" si="79"/>
        <v>#VALUE!</v>
      </c>
      <c r="AP76" s="1" t="str">
        <f t="shared" ca="1" si="80"/>
        <v>OK</v>
      </c>
    </row>
    <row r="77" spans="1:42" s="1" customFormat="1" x14ac:dyDescent="0.15">
      <c r="A77" s="2">
        <v>73</v>
      </c>
      <c r="B77" s="7" t="str">
        <f t="shared" ca="1" si="75"/>
        <v/>
      </c>
      <c r="C77" s="67" t="str">
        <f t="shared" ca="1" si="44"/>
        <v/>
      </c>
      <c r="D77" s="68" t="str">
        <f t="shared" ca="1" si="45"/>
        <v/>
      </c>
      <c r="E77" s="67" t="str">
        <f t="shared" ca="1" si="46"/>
        <v/>
      </c>
      <c r="F77" s="68" t="str">
        <f t="shared" ca="1" si="47"/>
        <v/>
      </c>
      <c r="G77" s="67" t="str">
        <f t="shared" ca="1" si="48"/>
        <v/>
      </c>
      <c r="H77" s="68" t="str">
        <f t="shared" ca="1" si="49"/>
        <v/>
      </c>
      <c r="I77" s="67" t="str">
        <f t="shared" ca="1" si="50"/>
        <v/>
      </c>
      <c r="J77" s="68" t="str">
        <f t="shared" ca="1" si="51"/>
        <v/>
      </c>
      <c r="K77" s="73" t="str">
        <f t="shared" ca="1" si="52"/>
        <v/>
      </c>
      <c r="L77" s="73" t="str">
        <f t="shared" ca="1" si="53"/>
        <v/>
      </c>
      <c r="M77" s="73" t="str">
        <f t="shared" ca="1" si="54"/>
        <v/>
      </c>
      <c r="N77" s="73" t="str">
        <f t="shared" ca="1" si="55"/>
        <v/>
      </c>
      <c r="O77" s="73" t="str">
        <f t="shared" ca="1" si="56"/>
        <v/>
      </c>
      <c r="P77" s="73" t="str">
        <f t="shared" ca="1" si="57"/>
        <v/>
      </c>
      <c r="Q77" s="73" t="str">
        <f t="shared" ca="1" si="58"/>
        <v/>
      </c>
      <c r="R77" s="73" t="str">
        <f t="shared" ca="1" si="59"/>
        <v/>
      </c>
      <c r="S77" s="73" t="str">
        <f t="shared" ca="1" si="60"/>
        <v/>
      </c>
      <c r="T77" s="73" t="str">
        <f t="shared" ca="1" si="61"/>
        <v/>
      </c>
      <c r="U77" s="73" t="str">
        <f t="shared" ca="1" si="62"/>
        <v/>
      </c>
      <c r="V77" s="73" t="str">
        <f t="shared" ca="1" si="63"/>
        <v/>
      </c>
      <c r="W77" s="73" t="str">
        <f t="shared" ca="1" si="64"/>
        <v/>
      </c>
      <c r="X77" s="73" t="str">
        <f t="shared" ca="1" si="65"/>
        <v/>
      </c>
      <c r="Y77" s="73" t="str">
        <f t="shared" ca="1" si="66"/>
        <v/>
      </c>
      <c r="Z77" s="73" t="str">
        <f t="shared" ca="1" si="67"/>
        <v/>
      </c>
      <c r="AA77" s="73" t="str">
        <f t="shared" ca="1" si="68"/>
        <v/>
      </c>
      <c r="AB77" s="73" t="str">
        <f t="shared" ca="1" si="69"/>
        <v/>
      </c>
      <c r="AC77" s="73" t="str">
        <f t="shared" ca="1" si="70"/>
        <v/>
      </c>
      <c r="AD77" s="73" t="str">
        <f t="shared" ca="1" si="71"/>
        <v/>
      </c>
      <c r="AE77" s="73" t="str">
        <f t="shared" ca="1" si="72"/>
        <v/>
      </c>
      <c r="AF77" s="73" t="str">
        <f t="shared" ca="1" si="73"/>
        <v/>
      </c>
      <c r="AG77" s="78" t="str">
        <f t="shared" ca="1" si="74"/>
        <v/>
      </c>
      <c r="AH77" s="78" t="str">
        <f t="shared" ca="1" si="74"/>
        <v/>
      </c>
      <c r="AI77" s="78" t="str">
        <f t="shared" ca="1" si="74"/>
        <v/>
      </c>
      <c r="AJ77" s="82" t="str">
        <f t="shared" ca="1" si="74"/>
        <v/>
      </c>
      <c r="AK77" s="3" t="str">
        <f t="shared" ca="1" si="74"/>
        <v/>
      </c>
      <c r="AL77" s="1" t="e">
        <f t="shared" ca="1" si="76"/>
        <v>#VALUE!</v>
      </c>
      <c r="AM77" s="1" t="e">
        <f t="shared" ca="1" si="77"/>
        <v>#VALUE!</v>
      </c>
      <c r="AN77" s="1" t="e">
        <f t="shared" ca="1" si="78"/>
        <v>#VALUE!</v>
      </c>
      <c r="AO77" s="1" t="e">
        <f t="shared" ca="1" si="79"/>
        <v>#VALUE!</v>
      </c>
      <c r="AP77" s="1" t="str">
        <f t="shared" ca="1" si="80"/>
        <v>OK</v>
      </c>
    </row>
    <row r="78" spans="1:42" s="1" customFormat="1" x14ac:dyDescent="0.15">
      <c r="A78" s="2">
        <v>74</v>
      </c>
      <c r="B78" s="7" t="str">
        <f t="shared" ca="1" si="75"/>
        <v/>
      </c>
      <c r="C78" s="67" t="str">
        <f t="shared" ca="1" si="44"/>
        <v/>
      </c>
      <c r="D78" s="68" t="str">
        <f t="shared" ca="1" si="45"/>
        <v/>
      </c>
      <c r="E78" s="67" t="str">
        <f t="shared" ca="1" si="46"/>
        <v/>
      </c>
      <c r="F78" s="68" t="str">
        <f t="shared" ca="1" si="47"/>
        <v/>
      </c>
      <c r="G78" s="67" t="str">
        <f t="shared" ca="1" si="48"/>
        <v/>
      </c>
      <c r="H78" s="68" t="str">
        <f t="shared" ca="1" si="49"/>
        <v/>
      </c>
      <c r="I78" s="67" t="str">
        <f t="shared" ca="1" si="50"/>
        <v/>
      </c>
      <c r="J78" s="68" t="str">
        <f t="shared" ca="1" si="51"/>
        <v/>
      </c>
      <c r="K78" s="73" t="str">
        <f t="shared" ca="1" si="52"/>
        <v/>
      </c>
      <c r="L78" s="73" t="str">
        <f t="shared" ca="1" si="53"/>
        <v/>
      </c>
      <c r="M78" s="73" t="str">
        <f t="shared" ca="1" si="54"/>
        <v/>
      </c>
      <c r="N78" s="73" t="str">
        <f t="shared" ca="1" si="55"/>
        <v/>
      </c>
      <c r="O78" s="73" t="str">
        <f t="shared" ca="1" si="56"/>
        <v/>
      </c>
      <c r="P78" s="73" t="str">
        <f t="shared" ca="1" si="57"/>
        <v/>
      </c>
      <c r="Q78" s="73" t="str">
        <f t="shared" ca="1" si="58"/>
        <v/>
      </c>
      <c r="R78" s="73" t="str">
        <f t="shared" ca="1" si="59"/>
        <v/>
      </c>
      <c r="S78" s="73" t="str">
        <f t="shared" ca="1" si="60"/>
        <v/>
      </c>
      <c r="T78" s="73" t="str">
        <f t="shared" ca="1" si="61"/>
        <v/>
      </c>
      <c r="U78" s="73" t="str">
        <f t="shared" ca="1" si="62"/>
        <v/>
      </c>
      <c r="V78" s="73" t="str">
        <f t="shared" ca="1" si="63"/>
        <v/>
      </c>
      <c r="W78" s="73" t="str">
        <f t="shared" ca="1" si="64"/>
        <v/>
      </c>
      <c r="X78" s="73" t="str">
        <f t="shared" ca="1" si="65"/>
        <v/>
      </c>
      <c r="Y78" s="73" t="str">
        <f t="shared" ca="1" si="66"/>
        <v/>
      </c>
      <c r="Z78" s="73" t="str">
        <f t="shared" ca="1" si="67"/>
        <v/>
      </c>
      <c r="AA78" s="73" t="str">
        <f t="shared" ca="1" si="68"/>
        <v/>
      </c>
      <c r="AB78" s="73" t="str">
        <f t="shared" ca="1" si="69"/>
        <v/>
      </c>
      <c r="AC78" s="73" t="str">
        <f t="shared" ca="1" si="70"/>
        <v/>
      </c>
      <c r="AD78" s="73" t="str">
        <f t="shared" ca="1" si="71"/>
        <v/>
      </c>
      <c r="AE78" s="73" t="str">
        <f t="shared" ca="1" si="72"/>
        <v/>
      </c>
      <c r="AF78" s="73" t="str">
        <f t="shared" ca="1" si="73"/>
        <v/>
      </c>
      <c r="AG78" s="78" t="str">
        <f t="shared" ca="1" si="74"/>
        <v/>
      </c>
      <c r="AH78" s="78" t="str">
        <f t="shared" ca="1" si="74"/>
        <v/>
      </c>
      <c r="AI78" s="78" t="str">
        <f t="shared" ca="1" si="74"/>
        <v/>
      </c>
      <c r="AJ78" s="82" t="str">
        <f t="shared" ca="1" si="74"/>
        <v/>
      </c>
      <c r="AK78" s="3" t="str">
        <f t="shared" ca="1" si="74"/>
        <v/>
      </c>
      <c r="AL78" s="1" t="e">
        <f t="shared" ca="1" si="76"/>
        <v>#VALUE!</v>
      </c>
      <c r="AM78" s="1" t="e">
        <f t="shared" ca="1" si="77"/>
        <v>#VALUE!</v>
      </c>
      <c r="AN78" s="1" t="e">
        <f t="shared" ca="1" si="78"/>
        <v>#VALUE!</v>
      </c>
      <c r="AO78" s="1" t="e">
        <f t="shared" ca="1" si="79"/>
        <v>#VALUE!</v>
      </c>
      <c r="AP78" s="1" t="str">
        <f t="shared" ca="1" si="80"/>
        <v>OK</v>
      </c>
    </row>
    <row r="79" spans="1:42" s="1" customFormat="1" x14ac:dyDescent="0.15">
      <c r="A79" s="2">
        <v>75</v>
      </c>
      <c r="B79" s="7" t="str">
        <f t="shared" ca="1" si="75"/>
        <v/>
      </c>
      <c r="C79" s="67" t="str">
        <f t="shared" ca="1" si="44"/>
        <v/>
      </c>
      <c r="D79" s="68" t="str">
        <f t="shared" ca="1" si="45"/>
        <v/>
      </c>
      <c r="E79" s="67" t="str">
        <f t="shared" ca="1" si="46"/>
        <v/>
      </c>
      <c r="F79" s="68" t="str">
        <f t="shared" ca="1" si="47"/>
        <v/>
      </c>
      <c r="G79" s="67" t="str">
        <f t="shared" ca="1" si="48"/>
        <v/>
      </c>
      <c r="H79" s="68" t="str">
        <f t="shared" ca="1" si="49"/>
        <v/>
      </c>
      <c r="I79" s="67" t="str">
        <f t="shared" ca="1" si="50"/>
        <v/>
      </c>
      <c r="J79" s="68" t="str">
        <f t="shared" ca="1" si="51"/>
        <v/>
      </c>
      <c r="K79" s="73" t="str">
        <f t="shared" ca="1" si="52"/>
        <v/>
      </c>
      <c r="L79" s="73" t="str">
        <f t="shared" ca="1" si="53"/>
        <v/>
      </c>
      <c r="M79" s="73" t="str">
        <f t="shared" ca="1" si="54"/>
        <v/>
      </c>
      <c r="N79" s="73" t="str">
        <f t="shared" ca="1" si="55"/>
        <v/>
      </c>
      <c r="O79" s="73" t="str">
        <f t="shared" ca="1" si="56"/>
        <v/>
      </c>
      <c r="P79" s="73" t="str">
        <f t="shared" ca="1" si="57"/>
        <v/>
      </c>
      <c r="Q79" s="73" t="str">
        <f t="shared" ca="1" si="58"/>
        <v/>
      </c>
      <c r="R79" s="73" t="str">
        <f t="shared" ca="1" si="59"/>
        <v/>
      </c>
      <c r="S79" s="73" t="str">
        <f t="shared" ca="1" si="60"/>
        <v/>
      </c>
      <c r="T79" s="73" t="str">
        <f t="shared" ca="1" si="61"/>
        <v/>
      </c>
      <c r="U79" s="73" t="str">
        <f t="shared" ca="1" si="62"/>
        <v/>
      </c>
      <c r="V79" s="73" t="str">
        <f t="shared" ca="1" si="63"/>
        <v/>
      </c>
      <c r="W79" s="73" t="str">
        <f t="shared" ca="1" si="64"/>
        <v/>
      </c>
      <c r="X79" s="73" t="str">
        <f t="shared" ca="1" si="65"/>
        <v/>
      </c>
      <c r="Y79" s="73" t="str">
        <f t="shared" ca="1" si="66"/>
        <v/>
      </c>
      <c r="Z79" s="73" t="str">
        <f t="shared" ca="1" si="67"/>
        <v/>
      </c>
      <c r="AA79" s="73" t="str">
        <f t="shared" ca="1" si="68"/>
        <v/>
      </c>
      <c r="AB79" s="73" t="str">
        <f t="shared" ca="1" si="69"/>
        <v/>
      </c>
      <c r="AC79" s="73" t="str">
        <f t="shared" ca="1" si="70"/>
        <v/>
      </c>
      <c r="AD79" s="73" t="str">
        <f t="shared" ca="1" si="71"/>
        <v/>
      </c>
      <c r="AE79" s="73" t="str">
        <f t="shared" ca="1" si="72"/>
        <v/>
      </c>
      <c r="AF79" s="73" t="str">
        <f t="shared" ca="1" si="73"/>
        <v/>
      </c>
      <c r="AG79" s="78" t="str">
        <f t="shared" ca="1" si="74"/>
        <v/>
      </c>
      <c r="AH79" s="78" t="str">
        <f t="shared" ca="1" si="74"/>
        <v/>
      </c>
      <c r="AI79" s="78" t="str">
        <f t="shared" ca="1" si="74"/>
        <v/>
      </c>
      <c r="AJ79" s="82" t="str">
        <f t="shared" ca="1" si="74"/>
        <v/>
      </c>
      <c r="AK79" s="3" t="str">
        <f t="shared" ca="1" si="74"/>
        <v/>
      </c>
      <c r="AL79" s="1" t="e">
        <f t="shared" ca="1" si="76"/>
        <v>#VALUE!</v>
      </c>
      <c r="AM79" s="1" t="e">
        <f t="shared" ca="1" si="77"/>
        <v>#VALUE!</v>
      </c>
      <c r="AN79" s="1" t="e">
        <f t="shared" ca="1" si="78"/>
        <v>#VALUE!</v>
      </c>
      <c r="AO79" s="1" t="e">
        <f t="shared" ca="1" si="79"/>
        <v>#VALUE!</v>
      </c>
      <c r="AP79" s="1" t="str">
        <f t="shared" ca="1" si="80"/>
        <v>OK</v>
      </c>
    </row>
    <row r="80" spans="1:42" s="1" customFormat="1" x14ac:dyDescent="0.15">
      <c r="A80" s="2">
        <v>76</v>
      </c>
      <c r="B80" s="7" t="str">
        <f t="shared" ca="1" si="75"/>
        <v/>
      </c>
      <c r="C80" s="67" t="str">
        <f t="shared" ca="1" si="44"/>
        <v/>
      </c>
      <c r="D80" s="68" t="str">
        <f t="shared" ca="1" si="45"/>
        <v/>
      </c>
      <c r="E80" s="67" t="str">
        <f t="shared" ca="1" si="46"/>
        <v/>
      </c>
      <c r="F80" s="68" t="str">
        <f t="shared" ca="1" si="47"/>
        <v/>
      </c>
      <c r="G80" s="67" t="str">
        <f t="shared" ca="1" si="48"/>
        <v/>
      </c>
      <c r="H80" s="68" t="str">
        <f t="shared" ca="1" si="49"/>
        <v/>
      </c>
      <c r="I80" s="67" t="str">
        <f t="shared" ca="1" si="50"/>
        <v/>
      </c>
      <c r="J80" s="68" t="str">
        <f t="shared" ca="1" si="51"/>
        <v/>
      </c>
      <c r="K80" s="73" t="str">
        <f t="shared" ca="1" si="52"/>
        <v/>
      </c>
      <c r="L80" s="73" t="str">
        <f t="shared" ca="1" si="53"/>
        <v/>
      </c>
      <c r="M80" s="73" t="str">
        <f t="shared" ca="1" si="54"/>
        <v/>
      </c>
      <c r="N80" s="73" t="str">
        <f t="shared" ca="1" si="55"/>
        <v/>
      </c>
      <c r="O80" s="73" t="str">
        <f t="shared" ca="1" si="56"/>
        <v/>
      </c>
      <c r="P80" s="73" t="str">
        <f t="shared" ca="1" si="57"/>
        <v/>
      </c>
      <c r="Q80" s="73" t="str">
        <f t="shared" ca="1" si="58"/>
        <v/>
      </c>
      <c r="R80" s="73" t="str">
        <f t="shared" ca="1" si="59"/>
        <v/>
      </c>
      <c r="S80" s="73" t="str">
        <f t="shared" ca="1" si="60"/>
        <v/>
      </c>
      <c r="T80" s="73" t="str">
        <f t="shared" ca="1" si="61"/>
        <v/>
      </c>
      <c r="U80" s="73" t="str">
        <f t="shared" ca="1" si="62"/>
        <v/>
      </c>
      <c r="V80" s="73" t="str">
        <f t="shared" ca="1" si="63"/>
        <v/>
      </c>
      <c r="W80" s="73" t="str">
        <f t="shared" ca="1" si="64"/>
        <v/>
      </c>
      <c r="X80" s="73" t="str">
        <f t="shared" ca="1" si="65"/>
        <v/>
      </c>
      <c r="Y80" s="73" t="str">
        <f t="shared" ca="1" si="66"/>
        <v/>
      </c>
      <c r="Z80" s="73" t="str">
        <f t="shared" ca="1" si="67"/>
        <v/>
      </c>
      <c r="AA80" s="73" t="str">
        <f t="shared" ca="1" si="68"/>
        <v/>
      </c>
      <c r="AB80" s="73" t="str">
        <f t="shared" ca="1" si="69"/>
        <v/>
      </c>
      <c r="AC80" s="73" t="str">
        <f t="shared" ca="1" si="70"/>
        <v/>
      </c>
      <c r="AD80" s="73" t="str">
        <f t="shared" ca="1" si="71"/>
        <v/>
      </c>
      <c r="AE80" s="73" t="str">
        <f t="shared" ca="1" si="72"/>
        <v/>
      </c>
      <c r="AF80" s="73" t="str">
        <f t="shared" ca="1" si="73"/>
        <v/>
      </c>
      <c r="AG80" s="78" t="str">
        <f t="shared" ca="1" si="74"/>
        <v/>
      </c>
      <c r="AH80" s="78" t="str">
        <f t="shared" ca="1" si="74"/>
        <v/>
      </c>
      <c r="AI80" s="78" t="str">
        <f t="shared" ca="1" si="74"/>
        <v/>
      </c>
      <c r="AJ80" s="82" t="str">
        <f t="shared" ca="1" si="74"/>
        <v/>
      </c>
      <c r="AK80" s="3" t="str">
        <f t="shared" ca="1" si="74"/>
        <v/>
      </c>
      <c r="AL80" s="1" t="e">
        <f t="shared" ca="1" si="76"/>
        <v>#VALUE!</v>
      </c>
      <c r="AM80" s="1" t="e">
        <f t="shared" ca="1" si="77"/>
        <v>#VALUE!</v>
      </c>
      <c r="AN80" s="1" t="e">
        <f t="shared" ca="1" si="78"/>
        <v>#VALUE!</v>
      </c>
      <c r="AO80" s="1" t="e">
        <f t="shared" ca="1" si="79"/>
        <v>#VALUE!</v>
      </c>
      <c r="AP80" s="1" t="str">
        <f t="shared" ca="1" si="80"/>
        <v>OK</v>
      </c>
    </row>
    <row r="81" spans="1:42" s="1" customFormat="1" x14ac:dyDescent="0.15">
      <c r="A81" s="2">
        <v>77</v>
      </c>
      <c r="B81" s="7" t="str">
        <f t="shared" ca="1" si="75"/>
        <v/>
      </c>
      <c r="C81" s="67" t="str">
        <f t="shared" ca="1" si="44"/>
        <v/>
      </c>
      <c r="D81" s="68" t="str">
        <f t="shared" ca="1" si="45"/>
        <v/>
      </c>
      <c r="E81" s="67" t="str">
        <f t="shared" ca="1" si="46"/>
        <v/>
      </c>
      <c r="F81" s="68" t="str">
        <f t="shared" ca="1" si="47"/>
        <v/>
      </c>
      <c r="G81" s="67" t="str">
        <f t="shared" ca="1" si="48"/>
        <v/>
      </c>
      <c r="H81" s="68" t="str">
        <f t="shared" ca="1" si="49"/>
        <v/>
      </c>
      <c r="I81" s="67" t="str">
        <f t="shared" ca="1" si="50"/>
        <v/>
      </c>
      <c r="J81" s="68" t="str">
        <f t="shared" ca="1" si="51"/>
        <v/>
      </c>
      <c r="K81" s="73" t="str">
        <f t="shared" ca="1" si="52"/>
        <v/>
      </c>
      <c r="L81" s="73" t="str">
        <f t="shared" ca="1" si="53"/>
        <v/>
      </c>
      <c r="M81" s="73" t="str">
        <f t="shared" ca="1" si="54"/>
        <v/>
      </c>
      <c r="N81" s="73" t="str">
        <f t="shared" ca="1" si="55"/>
        <v/>
      </c>
      <c r="O81" s="73" t="str">
        <f t="shared" ca="1" si="56"/>
        <v/>
      </c>
      <c r="P81" s="73" t="str">
        <f t="shared" ca="1" si="57"/>
        <v/>
      </c>
      <c r="Q81" s="73" t="str">
        <f t="shared" ca="1" si="58"/>
        <v/>
      </c>
      <c r="R81" s="73" t="str">
        <f t="shared" ca="1" si="59"/>
        <v/>
      </c>
      <c r="S81" s="73" t="str">
        <f t="shared" ca="1" si="60"/>
        <v/>
      </c>
      <c r="T81" s="73" t="str">
        <f t="shared" ca="1" si="61"/>
        <v/>
      </c>
      <c r="U81" s="73" t="str">
        <f t="shared" ca="1" si="62"/>
        <v/>
      </c>
      <c r="V81" s="73" t="str">
        <f t="shared" ca="1" si="63"/>
        <v/>
      </c>
      <c r="W81" s="73" t="str">
        <f t="shared" ca="1" si="64"/>
        <v/>
      </c>
      <c r="X81" s="73" t="str">
        <f t="shared" ca="1" si="65"/>
        <v/>
      </c>
      <c r="Y81" s="73" t="str">
        <f t="shared" ca="1" si="66"/>
        <v/>
      </c>
      <c r="Z81" s="73" t="str">
        <f t="shared" ca="1" si="67"/>
        <v/>
      </c>
      <c r="AA81" s="73" t="str">
        <f t="shared" ca="1" si="68"/>
        <v/>
      </c>
      <c r="AB81" s="73" t="str">
        <f t="shared" ca="1" si="69"/>
        <v/>
      </c>
      <c r="AC81" s="73" t="str">
        <f t="shared" ca="1" si="70"/>
        <v/>
      </c>
      <c r="AD81" s="73" t="str">
        <f t="shared" ca="1" si="71"/>
        <v/>
      </c>
      <c r="AE81" s="73" t="str">
        <f t="shared" ca="1" si="72"/>
        <v/>
      </c>
      <c r="AF81" s="73" t="str">
        <f t="shared" ca="1" si="73"/>
        <v/>
      </c>
      <c r="AG81" s="78" t="str">
        <f t="shared" ca="1" si="74"/>
        <v/>
      </c>
      <c r="AH81" s="78" t="str">
        <f t="shared" ca="1" si="74"/>
        <v/>
      </c>
      <c r="AI81" s="78" t="str">
        <f t="shared" ca="1" si="74"/>
        <v/>
      </c>
      <c r="AJ81" s="82" t="str">
        <f t="shared" ca="1" si="74"/>
        <v/>
      </c>
      <c r="AK81" s="3" t="str">
        <f t="shared" ca="1" si="74"/>
        <v/>
      </c>
      <c r="AL81" s="1" t="e">
        <f t="shared" ca="1" si="76"/>
        <v>#VALUE!</v>
      </c>
      <c r="AM81" s="1" t="e">
        <f t="shared" ca="1" si="77"/>
        <v>#VALUE!</v>
      </c>
      <c r="AN81" s="1" t="e">
        <f t="shared" ca="1" si="78"/>
        <v>#VALUE!</v>
      </c>
      <c r="AO81" s="1" t="e">
        <f t="shared" ca="1" si="79"/>
        <v>#VALUE!</v>
      </c>
      <c r="AP81" s="1" t="str">
        <f t="shared" ca="1" si="80"/>
        <v>OK</v>
      </c>
    </row>
    <row r="82" spans="1:42" s="1" customFormat="1" x14ac:dyDescent="0.15">
      <c r="A82" s="2">
        <v>78</v>
      </c>
      <c r="B82" s="7" t="str">
        <f t="shared" ca="1" si="75"/>
        <v/>
      </c>
      <c r="C82" s="67" t="str">
        <f t="shared" ca="1" si="44"/>
        <v/>
      </c>
      <c r="D82" s="68" t="str">
        <f t="shared" ca="1" si="45"/>
        <v/>
      </c>
      <c r="E82" s="67" t="str">
        <f t="shared" ca="1" si="46"/>
        <v/>
      </c>
      <c r="F82" s="68" t="str">
        <f t="shared" ca="1" si="47"/>
        <v/>
      </c>
      <c r="G82" s="67" t="str">
        <f t="shared" ca="1" si="48"/>
        <v/>
      </c>
      <c r="H82" s="68" t="str">
        <f t="shared" ca="1" si="49"/>
        <v/>
      </c>
      <c r="I82" s="67" t="str">
        <f t="shared" ca="1" si="50"/>
        <v/>
      </c>
      <c r="J82" s="68" t="str">
        <f t="shared" ca="1" si="51"/>
        <v/>
      </c>
      <c r="K82" s="73" t="str">
        <f t="shared" ca="1" si="52"/>
        <v/>
      </c>
      <c r="L82" s="73" t="str">
        <f t="shared" ca="1" si="53"/>
        <v/>
      </c>
      <c r="M82" s="73" t="str">
        <f t="shared" ca="1" si="54"/>
        <v/>
      </c>
      <c r="N82" s="73" t="str">
        <f t="shared" ca="1" si="55"/>
        <v/>
      </c>
      <c r="O82" s="73" t="str">
        <f t="shared" ca="1" si="56"/>
        <v/>
      </c>
      <c r="P82" s="73" t="str">
        <f t="shared" ca="1" si="57"/>
        <v/>
      </c>
      <c r="Q82" s="73" t="str">
        <f t="shared" ca="1" si="58"/>
        <v/>
      </c>
      <c r="R82" s="73" t="str">
        <f t="shared" ca="1" si="59"/>
        <v/>
      </c>
      <c r="S82" s="73" t="str">
        <f t="shared" ca="1" si="60"/>
        <v/>
      </c>
      <c r="T82" s="73" t="str">
        <f t="shared" ca="1" si="61"/>
        <v/>
      </c>
      <c r="U82" s="73" t="str">
        <f t="shared" ca="1" si="62"/>
        <v/>
      </c>
      <c r="V82" s="73" t="str">
        <f t="shared" ca="1" si="63"/>
        <v/>
      </c>
      <c r="W82" s="73" t="str">
        <f t="shared" ca="1" si="64"/>
        <v/>
      </c>
      <c r="X82" s="73" t="str">
        <f t="shared" ca="1" si="65"/>
        <v/>
      </c>
      <c r="Y82" s="73" t="str">
        <f t="shared" ca="1" si="66"/>
        <v/>
      </c>
      <c r="Z82" s="73" t="str">
        <f t="shared" ca="1" si="67"/>
        <v/>
      </c>
      <c r="AA82" s="73" t="str">
        <f t="shared" ca="1" si="68"/>
        <v/>
      </c>
      <c r="AB82" s="73" t="str">
        <f t="shared" ca="1" si="69"/>
        <v/>
      </c>
      <c r="AC82" s="73" t="str">
        <f t="shared" ca="1" si="70"/>
        <v/>
      </c>
      <c r="AD82" s="73" t="str">
        <f t="shared" ca="1" si="71"/>
        <v/>
      </c>
      <c r="AE82" s="73" t="str">
        <f t="shared" ca="1" si="72"/>
        <v/>
      </c>
      <c r="AF82" s="73" t="str">
        <f t="shared" ca="1" si="73"/>
        <v/>
      </c>
      <c r="AG82" s="78" t="str">
        <f t="shared" ca="1" si="74"/>
        <v/>
      </c>
      <c r="AH82" s="78" t="str">
        <f t="shared" ca="1" si="74"/>
        <v/>
      </c>
      <c r="AI82" s="78" t="str">
        <f t="shared" ca="1" si="74"/>
        <v/>
      </c>
      <c r="AJ82" s="82" t="str">
        <f t="shared" ca="1" si="74"/>
        <v/>
      </c>
      <c r="AK82" s="3" t="str">
        <f t="shared" ca="1" si="74"/>
        <v/>
      </c>
      <c r="AL82" s="1" t="e">
        <f t="shared" ca="1" si="76"/>
        <v>#VALUE!</v>
      </c>
      <c r="AM82" s="1" t="e">
        <f t="shared" ca="1" si="77"/>
        <v>#VALUE!</v>
      </c>
      <c r="AN82" s="1" t="e">
        <f t="shared" ca="1" si="78"/>
        <v>#VALUE!</v>
      </c>
      <c r="AO82" s="1" t="e">
        <f t="shared" ca="1" si="79"/>
        <v>#VALUE!</v>
      </c>
      <c r="AP82" s="1" t="str">
        <f t="shared" ca="1" si="80"/>
        <v>OK</v>
      </c>
    </row>
    <row r="83" spans="1:42" s="1" customFormat="1" x14ac:dyDescent="0.15">
      <c r="A83" s="2">
        <v>79</v>
      </c>
      <c r="B83" s="7" t="str">
        <f t="shared" ca="1" si="75"/>
        <v/>
      </c>
      <c r="C83" s="67" t="str">
        <f t="shared" ca="1" si="44"/>
        <v/>
      </c>
      <c r="D83" s="68" t="str">
        <f t="shared" ca="1" si="45"/>
        <v/>
      </c>
      <c r="E83" s="67" t="str">
        <f t="shared" ca="1" si="46"/>
        <v/>
      </c>
      <c r="F83" s="68" t="str">
        <f t="shared" ca="1" si="47"/>
        <v/>
      </c>
      <c r="G83" s="67" t="str">
        <f t="shared" ca="1" si="48"/>
        <v/>
      </c>
      <c r="H83" s="68" t="str">
        <f t="shared" ca="1" si="49"/>
        <v/>
      </c>
      <c r="I83" s="67" t="str">
        <f t="shared" ca="1" si="50"/>
        <v/>
      </c>
      <c r="J83" s="68" t="str">
        <f t="shared" ca="1" si="51"/>
        <v/>
      </c>
      <c r="K83" s="73" t="str">
        <f t="shared" ca="1" si="52"/>
        <v/>
      </c>
      <c r="L83" s="73" t="str">
        <f t="shared" ca="1" si="53"/>
        <v/>
      </c>
      <c r="M83" s="73" t="str">
        <f t="shared" ca="1" si="54"/>
        <v/>
      </c>
      <c r="N83" s="73" t="str">
        <f t="shared" ca="1" si="55"/>
        <v/>
      </c>
      <c r="O83" s="73" t="str">
        <f t="shared" ca="1" si="56"/>
        <v/>
      </c>
      <c r="P83" s="73" t="str">
        <f t="shared" ca="1" si="57"/>
        <v/>
      </c>
      <c r="Q83" s="73" t="str">
        <f t="shared" ca="1" si="58"/>
        <v/>
      </c>
      <c r="R83" s="73" t="str">
        <f t="shared" ca="1" si="59"/>
        <v/>
      </c>
      <c r="S83" s="73" t="str">
        <f t="shared" ca="1" si="60"/>
        <v/>
      </c>
      <c r="T83" s="73" t="str">
        <f t="shared" ca="1" si="61"/>
        <v/>
      </c>
      <c r="U83" s="73" t="str">
        <f t="shared" ca="1" si="62"/>
        <v/>
      </c>
      <c r="V83" s="73" t="str">
        <f t="shared" ca="1" si="63"/>
        <v/>
      </c>
      <c r="W83" s="73" t="str">
        <f t="shared" ca="1" si="64"/>
        <v/>
      </c>
      <c r="X83" s="73" t="str">
        <f t="shared" ca="1" si="65"/>
        <v/>
      </c>
      <c r="Y83" s="73" t="str">
        <f t="shared" ca="1" si="66"/>
        <v/>
      </c>
      <c r="Z83" s="73" t="str">
        <f t="shared" ca="1" si="67"/>
        <v/>
      </c>
      <c r="AA83" s="73" t="str">
        <f t="shared" ca="1" si="68"/>
        <v/>
      </c>
      <c r="AB83" s="73" t="str">
        <f t="shared" ca="1" si="69"/>
        <v/>
      </c>
      <c r="AC83" s="73" t="str">
        <f t="shared" ca="1" si="70"/>
        <v/>
      </c>
      <c r="AD83" s="73" t="str">
        <f t="shared" ca="1" si="71"/>
        <v/>
      </c>
      <c r="AE83" s="73" t="str">
        <f t="shared" ca="1" si="72"/>
        <v/>
      </c>
      <c r="AF83" s="73" t="str">
        <f t="shared" ca="1" si="73"/>
        <v/>
      </c>
      <c r="AG83" s="78" t="str">
        <f t="shared" ca="1" si="74"/>
        <v/>
      </c>
      <c r="AH83" s="78" t="str">
        <f t="shared" ca="1" si="74"/>
        <v/>
      </c>
      <c r="AI83" s="78" t="str">
        <f t="shared" ca="1" si="74"/>
        <v/>
      </c>
      <c r="AJ83" s="82" t="str">
        <f t="shared" ca="1" si="74"/>
        <v/>
      </c>
      <c r="AK83" s="3" t="str">
        <f t="shared" ca="1" si="74"/>
        <v/>
      </c>
      <c r="AL83" s="1" t="e">
        <f t="shared" ca="1" si="76"/>
        <v>#VALUE!</v>
      </c>
      <c r="AM83" s="1" t="e">
        <f t="shared" ca="1" si="77"/>
        <v>#VALUE!</v>
      </c>
      <c r="AN83" s="1" t="e">
        <f t="shared" ca="1" si="78"/>
        <v>#VALUE!</v>
      </c>
      <c r="AO83" s="1" t="e">
        <f t="shared" ca="1" si="79"/>
        <v>#VALUE!</v>
      </c>
      <c r="AP83" s="1" t="str">
        <f t="shared" ca="1" si="80"/>
        <v>OK</v>
      </c>
    </row>
    <row r="84" spans="1:42" s="1" customFormat="1" x14ac:dyDescent="0.15">
      <c r="A84" s="2">
        <v>80</v>
      </c>
      <c r="B84" s="7" t="str">
        <f t="shared" ca="1" si="75"/>
        <v/>
      </c>
      <c r="C84" s="67" t="str">
        <f t="shared" ca="1" si="44"/>
        <v/>
      </c>
      <c r="D84" s="68" t="str">
        <f t="shared" ca="1" si="45"/>
        <v/>
      </c>
      <c r="E84" s="67" t="str">
        <f t="shared" ca="1" si="46"/>
        <v/>
      </c>
      <c r="F84" s="68" t="str">
        <f t="shared" ca="1" si="47"/>
        <v/>
      </c>
      <c r="G84" s="67" t="str">
        <f t="shared" ca="1" si="48"/>
        <v/>
      </c>
      <c r="H84" s="68" t="str">
        <f t="shared" ca="1" si="49"/>
        <v/>
      </c>
      <c r="I84" s="67" t="str">
        <f t="shared" ca="1" si="50"/>
        <v/>
      </c>
      <c r="J84" s="68" t="str">
        <f t="shared" ca="1" si="51"/>
        <v/>
      </c>
      <c r="K84" s="73" t="str">
        <f t="shared" ca="1" si="52"/>
        <v/>
      </c>
      <c r="L84" s="73" t="str">
        <f t="shared" ca="1" si="53"/>
        <v/>
      </c>
      <c r="M84" s="73" t="str">
        <f t="shared" ca="1" si="54"/>
        <v/>
      </c>
      <c r="N84" s="73" t="str">
        <f t="shared" ca="1" si="55"/>
        <v/>
      </c>
      <c r="O84" s="73" t="str">
        <f t="shared" ca="1" si="56"/>
        <v/>
      </c>
      <c r="P84" s="73" t="str">
        <f t="shared" ca="1" si="57"/>
        <v/>
      </c>
      <c r="Q84" s="73" t="str">
        <f t="shared" ca="1" si="58"/>
        <v/>
      </c>
      <c r="R84" s="73" t="str">
        <f t="shared" ca="1" si="59"/>
        <v/>
      </c>
      <c r="S84" s="73" t="str">
        <f t="shared" ca="1" si="60"/>
        <v/>
      </c>
      <c r="T84" s="73" t="str">
        <f t="shared" ca="1" si="61"/>
        <v/>
      </c>
      <c r="U84" s="73" t="str">
        <f t="shared" ca="1" si="62"/>
        <v/>
      </c>
      <c r="V84" s="73" t="str">
        <f t="shared" ca="1" si="63"/>
        <v/>
      </c>
      <c r="W84" s="73" t="str">
        <f t="shared" ca="1" si="64"/>
        <v/>
      </c>
      <c r="X84" s="73" t="str">
        <f t="shared" ca="1" si="65"/>
        <v/>
      </c>
      <c r="Y84" s="73" t="str">
        <f t="shared" ca="1" si="66"/>
        <v/>
      </c>
      <c r="Z84" s="73" t="str">
        <f t="shared" ca="1" si="67"/>
        <v/>
      </c>
      <c r="AA84" s="73" t="str">
        <f t="shared" ca="1" si="68"/>
        <v/>
      </c>
      <c r="AB84" s="73" t="str">
        <f t="shared" ca="1" si="69"/>
        <v/>
      </c>
      <c r="AC84" s="73" t="str">
        <f t="shared" ca="1" si="70"/>
        <v/>
      </c>
      <c r="AD84" s="73" t="str">
        <f t="shared" ca="1" si="71"/>
        <v/>
      </c>
      <c r="AE84" s="73" t="str">
        <f t="shared" ca="1" si="72"/>
        <v/>
      </c>
      <c r="AF84" s="73" t="str">
        <f t="shared" ca="1" si="73"/>
        <v/>
      </c>
      <c r="AG84" s="78" t="str">
        <f t="shared" ca="1" si="74"/>
        <v/>
      </c>
      <c r="AH84" s="78" t="str">
        <f t="shared" ca="1" si="74"/>
        <v/>
      </c>
      <c r="AI84" s="78" t="str">
        <f t="shared" ca="1" si="74"/>
        <v/>
      </c>
      <c r="AJ84" s="82" t="str">
        <f t="shared" ca="1" si="74"/>
        <v/>
      </c>
      <c r="AK84" s="3" t="str">
        <f t="shared" ca="1" si="74"/>
        <v/>
      </c>
      <c r="AL84" s="1" t="e">
        <f t="shared" ca="1" si="76"/>
        <v>#VALUE!</v>
      </c>
      <c r="AM84" s="1" t="e">
        <f t="shared" ca="1" si="77"/>
        <v>#VALUE!</v>
      </c>
      <c r="AN84" s="1" t="e">
        <f t="shared" ca="1" si="78"/>
        <v>#VALUE!</v>
      </c>
      <c r="AO84" s="1" t="e">
        <f t="shared" ca="1" si="79"/>
        <v>#VALUE!</v>
      </c>
      <c r="AP84" s="1" t="str">
        <f t="shared" ca="1" si="80"/>
        <v>OK</v>
      </c>
    </row>
    <row r="85" spans="1:42" s="1" customFormat="1" x14ac:dyDescent="0.15">
      <c r="A85" s="2">
        <v>81</v>
      </c>
      <c r="B85" s="7" t="str">
        <f t="shared" ca="1" si="75"/>
        <v/>
      </c>
      <c r="C85" s="67" t="str">
        <f t="shared" ca="1" si="44"/>
        <v/>
      </c>
      <c r="D85" s="68" t="str">
        <f t="shared" ca="1" si="45"/>
        <v/>
      </c>
      <c r="E85" s="67" t="str">
        <f t="shared" ca="1" si="46"/>
        <v/>
      </c>
      <c r="F85" s="68" t="str">
        <f t="shared" ca="1" si="47"/>
        <v/>
      </c>
      <c r="G85" s="67" t="str">
        <f t="shared" ca="1" si="48"/>
        <v/>
      </c>
      <c r="H85" s="68" t="str">
        <f t="shared" ca="1" si="49"/>
        <v/>
      </c>
      <c r="I85" s="67" t="str">
        <f t="shared" ca="1" si="50"/>
        <v/>
      </c>
      <c r="J85" s="68" t="str">
        <f t="shared" ca="1" si="51"/>
        <v/>
      </c>
      <c r="K85" s="73" t="str">
        <f t="shared" ca="1" si="52"/>
        <v/>
      </c>
      <c r="L85" s="73" t="str">
        <f t="shared" ca="1" si="53"/>
        <v/>
      </c>
      <c r="M85" s="73" t="str">
        <f t="shared" ca="1" si="54"/>
        <v/>
      </c>
      <c r="N85" s="73" t="str">
        <f t="shared" ca="1" si="55"/>
        <v/>
      </c>
      <c r="O85" s="73" t="str">
        <f t="shared" ca="1" si="56"/>
        <v/>
      </c>
      <c r="P85" s="73" t="str">
        <f t="shared" ca="1" si="57"/>
        <v/>
      </c>
      <c r="Q85" s="73" t="str">
        <f t="shared" ca="1" si="58"/>
        <v/>
      </c>
      <c r="R85" s="73" t="str">
        <f t="shared" ca="1" si="59"/>
        <v/>
      </c>
      <c r="S85" s="73" t="str">
        <f t="shared" ca="1" si="60"/>
        <v/>
      </c>
      <c r="T85" s="73" t="str">
        <f t="shared" ca="1" si="61"/>
        <v/>
      </c>
      <c r="U85" s="73" t="str">
        <f t="shared" ca="1" si="62"/>
        <v/>
      </c>
      <c r="V85" s="73" t="str">
        <f t="shared" ca="1" si="63"/>
        <v/>
      </c>
      <c r="W85" s="73" t="str">
        <f t="shared" ca="1" si="64"/>
        <v/>
      </c>
      <c r="X85" s="73" t="str">
        <f t="shared" ca="1" si="65"/>
        <v/>
      </c>
      <c r="Y85" s="73" t="str">
        <f t="shared" ca="1" si="66"/>
        <v/>
      </c>
      <c r="Z85" s="73" t="str">
        <f t="shared" ca="1" si="67"/>
        <v/>
      </c>
      <c r="AA85" s="73" t="str">
        <f t="shared" ca="1" si="68"/>
        <v/>
      </c>
      <c r="AB85" s="73" t="str">
        <f t="shared" ca="1" si="69"/>
        <v/>
      </c>
      <c r="AC85" s="73" t="str">
        <f t="shared" ca="1" si="70"/>
        <v/>
      </c>
      <c r="AD85" s="73" t="str">
        <f t="shared" ca="1" si="71"/>
        <v/>
      </c>
      <c r="AE85" s="73" t="str">
        <f t="shared" ca="1" si="72"/>
        <v/>
      </c>
      <c r="AF85" s="73" t="str">
        <f t="shared" ca="1" si="73"/>
        <v/>
      </c>
      <c r="AG85" s="78" t="str">
        <f t="shared" ca="1" si="74"/>
        <v/>
      </c>
      <c r="AH85" s="78" t="str">
        <f t="shared" ca="1" si="74"/>
        <v/>
      </c>
      <c r="AI85" s="78" t="str">
        <f t="shared" ca="1" si="74"/>
        <v/>
      </c>
      <c r="AJ85" s="82" t="str">
        <f t="shared" ca="1" si="74"/>
        <v/>
      </c>
      <c r="AK85" s="3" t="str">
        <f t="shared" ca="1" si="74"/>
        <v/>
      </c>
      <c r="AL85" s="1" t="e">
        <f t="shared" ca="1" si="76"/>
        <v>#VALUE!</v>
      </c>
      <c r="AM85" s="1" t="e">
        <f t="shared" ca="1" si="77"/>
        <v>#VALUE!</v>
      </c>
      <c r="AN85" s="1" t="e">
        <f t="shared" ca="1" si="78"/>
        <v>#VALUE!</v>
      </c>
      <c r="AO85" s="1" t="e">
        <f t="shared" ca="1" si="79"/>
        <v>#VALUE!</v>
      </c>
      <c r="AP85" s="1" t="str">
        <f t="shared" ca="1" si="80"/>
        <v>OK</v>
      </c>
    </row>
    <row r="86" spans="1:42" s="1" customFormat="1" x14ac:dyDescent="0.15">
      <c r="A86" s="2">
        <v>82</v>
      </c>
      <c r="B86" s="7" t="str">
        <f t="shared" ca="1" si="75"/>
        <v/>
      </c>
      <c r="C86" s="67" t="str">
        <f t="shared" ca="1" si="44"/>
        <v/>
      </c>
      <c r="D86" s="68" t="str">
        <f t="shared" ca="1" si="45"/>
        <v/>
      </c>
      <c r="E86" s="67" t="str">
        <f t="shared" ca="1" si="46"/>
        <v/>
      </c>
      <c r="F86" s="68" t="str">
        <f t="shared" ca="1" si="47"/>
        <v/>
      </c>
      <c r="G86" s="67" t="str">
        <f t="shared" ca="1" si="48"/>
        <v/>
      </c>
      <c r="H86" s="68" t="str">
        <f t="shared" ca="1" si="49"/>
        <v/>
      </c>
      <c r="I86" s="67" t="str">
        <f t="shared" ca="1" si="50"/>
        <v/>
      </c>
      <c r="J86" s="68" t="str">
        <f t="shared" ca="1" si="51"/>
        <v/>
      </c>
      <c r="K86" s="73" t="str">
        <f t="shared" ca="1" si="52"/>
        <v/>
      </c>
      <c r="L86" s="73" t="str">
        <f t="shared" ca="1" si="53"/>
        <v/>
      </c>
      <c r="M86" s="73" t="str">
        <f t="shared" ca="1" si="54"/>
        <v/>
      </c>
      <c r="N86" s="73" t="str">
        <f t="shared" ca="1" si="55"/>
        <v/>
      </c>
      <c r="O86" s="73" t="str">
        <f t="shared" ca="1" si="56"/>
        <v/>
      </c>
      <c r="P86" s="73" t="str">
        <f t="shared" ca="1" si="57"/>
        <v/>
      </c>
      <c r="Q86" s="73" t="str">
        <f t="shared" ca="1" si="58"/>
        <v/>
      </c>
      <c r="R86" s="73" t="str">
        <f t="shared" ca="1" si="59"/>
        <v/>
      </c>
      <c r="S86" s="73" t="str">
        <f t="shared" ca="1" si="60"/>
        <v/>
      </c>
      <c r="T86" s="73" t="str">
        <f t="shared" ca="1" si="61"/>
        <v/>
      </c>
      <c r="U86" s="73" t="str">
        <f t="shared" ca="1" si="62"/>
        <v/>
      </c>
      <c r="V86" s="73" t="str">
        <f t="shared" ca="1" si="63"/>
        <v/>
      </c>
      <c r="W86" s="73" t="str">
        <f t="shared" ca="1" si="64"/>
        <v/>
      </c>
      <c r="X86" s="73" t="str">
        <f t="shared" ca="1" si="65"/>
        <v/>
      </c>
      <c r="Y86" s="73" t="str">
        <f t="shared" ca="1" si="66"/>
        <v/>
      </c>
      <c r="Z86" s="73" t="str">
        <f t="shared" ca="1" si="67"/>
        <v/>
      </c>
      <c r="AA86" s="73" t="str">
        <f t="shared" ca="1" si="68"/>
        <v/>
      </c>
      <c r="AB86" s="73" t="str">
        <f t="shared" ca="1" si="69"/>
        <v/>
      </c>
      <c r="AC86" s="73" t="str">
        <f t="shared" ca="1" si="70"/>
        <v/>
      </c>
      <c r="AD86" s="73" t="str">
        <f t="shared" ca="1" si="71"/>
        <v/>
      </c>
      <c r="AE86" s="73" t="str">
        <f t="shared" ca="1" si="72"/>
        <v/>
      </c>
      <c r="AF86" s="73" t="str">
        <f t="shared" ca="1" si="73"/>
        <v/>
      </c>
      <c r="AG86" s="78" t="str">
        <f t="shared" ca="1" si="74"/>
        <v/>
      </c>
      <c r="AH86" s="78" t="str">
        <f t="shared" ca="1" si="74"/>
        <v/>
      </c>
      <c r="AI86" s="78" t="str">
        <f t="shared" ca="1" si="74"/>
        <v/>
      </c>
      <c r="AJ86" s="82" t="str">
        <f t="shared" ca="1" si="74"/>
        <v/>
      </c>
      <c r="AK86" s="3" t="str">
        <f t="shared" ca="1" si="74"/>
        <v/>
      </c>
      <c r="AL86" s="1" t="e">
        <f t="shared" ca="1" si="76"/>
        <v>#VALUE!</v>
      </c>
      <c r="AM86" s="1" t="e">
        <f t="shared" ca="1" si="77"/>
        <v>#VALUE!</v>
      </c>
      <c r="AN86" s="1" t="e">
        <f t="shared" ca="1" si="78"/>
        <v>#VALUE!</v>
      </c>
      <c r="AO86" s="1" t="e">
        <f t="shared" ca="1" si="79"/>
        <v>#VALUE!</v>
      </c>
      <c r="AP86" s="1" t="str">
        <f t="shared" ca="1" si="80"/>
        <v>OK</v>
      </c>
    </row>
    <row r="87" spans="1:42" s="1" customFormat="1" x14ac:dyDescent="0.15">
      <c r="A87" s="2">
        <v>83</v>
      </c>
      <c r="B87" s="7" t="str">
        <f t="shared" ca="1" si="75"/>
        <v/>
      </c>
      <c r="C87" s="67" t="str">
        <f t="shared" ca="1" si="44"/>
        <v/>
      </c>
      <c r="D87" s="68" t="str">
        <f t="shared" ca="1" si="45"/>
        <v/>
      </c>
      <c r="E87" s="67" t="str">
        <f t="shared" ca="1" si="46"/>
        <v/>
      </c>
      <c r="F87" s="68" t="str">
        <f t="shared" ca="1" si="47"/>
        <v/>
      </c>
      <c r="G87" s="67" t="str">
        <f t="shared" ca="1" si="48"/>
        <v/>
      </c>
      <c r="H87" s="68" t="str">
        <f t="shared" ca="1" si="49"/>
        <v/>
      </c>
      <c r="I87" s="67" t="str">
        <f t="shared" ca="1" si="50"/>
        <v/>
      </c>
      <c r="J87" s="68" t="str">
        <f t="shared" ca="1" si="51"/>
        <v/>
      </c>
      <c r="K87" s="73" t="str">
        <f t="shared" ca="1" si="52"/>
        <v/>
      </c>
      <c r="L87" s="73" t="str">
        <f t="shared" ca="1" si="53"/>
        <v/>
      </c>
      <c r="M87" s="73" t="str">
        <f t="shared" ca="1" si="54"/>
        <v/>
      </c>
      <c r="N87" s="73" t="str">
        <f t="shared" ca="1" si="55"/>
        <v/>
      </c>
      <c r="O87" s="73" t="str">
        <f t="shared" ca="1" si="56"/>
        <v/>
      </c>
      <c r="P87" s="73" t="str">
        <f t="shared" ca="1" si="57"/>
        <v/>
      </c>
      <c r="Q87" s="73" t="str">
        <f t="shared" ca="1" si="58"/>
        <v/>
      </c>
      <c r="R87" s="73" t="str">
        <f t="shared" ca="1" si="59"/>
        <v/>
      </c>
      <c r="S87" s="73" t="str">
        <f t="shared" ca="1" si="60"/>
        <v/>
      </c>
      <c r="T87" s="73" t="str">
        <f t="shared" ca="1" si="61"/>
        <v/>
      </c>
      <c r="U87" s="73" t="str">
        <f t="shared" ca="1" si="62"/>
        <v/>
      </c>
      <c r="V87" s="73" t="str">
        <f t="shared" ca="1" si="63"/>
        <v/>
      </c>
      <c r="W87" s="73" t="str">
        <f t="shared" ca="1" si="64"/>
        <v/>
      </c>
      <c r="X87" s="73" t="str">
        <f t="shared" ca="1" si="65"/>
        <v/>
      </c>
      <c r="Y87" s="73" t="str">
        <f t="shared" ca="1" si="66"/>
        <v/>
      </c>
      <c r="Z87" s="73" t="str">
        <f t="shared" ca="1" si="67"/>
        <v/>
      </c>
      <c r="AA87" s="73" t="str">
        <f t="shared" ca="1" si="68"/>
        <v/>
      </c>
      <c r="AB87" s="73" t="str">
        <f t="shared" ca="1" si="69"/>
        <v/>
      </c>
      <c r="AC87" s="73" t="str">
        <f t="shared" ca="1" si="70"/>
        <v/>
      </c>
      <c r="AD87" s="73" t="str">
        <f t="shared" ca="1" si="71"/>
        <v/>
      </c>
      <c r="AE87" s="73" t="str">
        <f t="shared" ca="1" si="72"/>
        <v/>
      </c>
      <c r="AF87" s="73" t="str">
        <f t="shared" ca="1" si="73"/>
        <v/>
      </c>
      <c r="AG87" s="78" t="str">
        <f t="shared" ca="1" si="74"/>
        <v/>
      </c>
      <c r="AH87" s="78" t="str">
        <f t="shared" ca="1" si="74"/>
        <v/>
      </c>
      <c r="AI87" s="78" t="str">
        <f t="shared" ca="1" si="74"/>
        <v/>
      </c>
      <c r="AJ87" s="82" t="str">
        <f t="shared" ca="1" si="74"/>
        <v/>
      </c>
      <c r="AK87" s="3" t="str">
        <f t="shared" ca="1" si="74"/>
        <v/>
      </c>
      <c r="AL87" s="1" t="e">
        <f t="shared" ca="1" si="76"/>
        <v>#VALUE!</v>
      </c>
      <c r="AM87" s="1" t="e">
        <f t="shared" ca="1" si="77"/>
        <v>#VALUE!</v>
      </c>
      <c r="AN87" s="1" t="e">
        <f t="shared" ca="1" si="78"/>
        <v>#VALUE!</v>
      </c>
      <c r="AO87" s="1" t="e">
        <f t="shared" ca="1" si="79"/>
        <v>#VALUE!</v>
      </c>
      <c r="AP87" s="1" t="str">
        <f t="shared" ca="1" si="80"/>
        <v>OK</v>
      </c>
    </row>
    <row r="88" spans="1:42" s="1" customFormat="1" x14ac:dyDescent="0.15">
      <c r="A88" s="2">
        <v>84</v>
      </c>
      <c r="B88" s="7" t="str">
        <f t="shared" ca="1" si="75"/>
        <v/>
      </c>
      <c r="C88" s="67" t="str">
        <f t="shared" ca="1" si="44"/>
        <v/>
      </c>
      <c r="D88" s="68" t="str">
        <f t="shared" ca="1" si="45"/>
        <v/>
      </c>
      <c r="E88" s="67" t="str">
        <f t="shared" ca="1" si="46"/>
        <v/>
      </c>
      <c r="F88" s="68" t="str">
        <f t="shared" ca="1" si="47"/>
        <v/>
      </c>
      <c r="G88" s="67" t="str">
        <f t="shared" ca="1" si="48"/>
        <v/>
      </c>
      <c r="H88" s="68" t="str">
        <f t="shared" ca="1" si="49"/>
        <v/>
      </c>
      <c r="I88" s="67" t="str">
        <f t="shared" ca="1" si="50"/>
        <v/>
      </c>
      <c r="J88" s="68" t="str">
        <f t="shared" ca="1" si="51"/>
        <v/>
      </c>
      <c r="K88" s="73" t="str">
        <f t="shared" ca="1" si="52"/>
        <v/>
      </c>
      <c r="L88" s="73" t="str">
        <f t="shared" ca="1" si="53"/>
        <v/>
      </c>
      <c r="M88" s="73" t="str">
        <f t="shared" ca="1" si="54"/>
        <v/>
      </c>
      <c r="N88" s="73" t="str">
        <f t="shared" ca="1" si="55"/>
        <v/>
      </c>
      <c r="O88" s="73" t="str">
        <f t="shared" ca="1" si="56"/>
        <v/>
      </c>
      <c r="P88" s="73" t="str">
        <f t="shared" ca="1" si="57"/>
        <v/>
      </c>
      <c r="Q88" s="73" t="str">
        <f t="shared" ca="1" si="58"/>
        <v/>
      </c>
      <c r="R88" s="73" t="str">
        <f t="shared" ca="1" si="59"/>
        <v/>
      </c>
      <c r="S88" s="73" t="str">
        <f t="shared" ca="1" si="60"/>
        <v/>
      </c>
      <c r="T88" s="73" t="str">
        <f t="shared" ca="1" si="61"/>
        <v/>
      </c>
      <c r="U88" s="73" t="str">
        <f t="shared" ca="1" si="62"/>
        <v/>
      </c>
      <c r="V88" s="73" t="str">
        <f t="shared" ca="1" si="63"/>
        <v/>
      </c>
      <c r="W88" s="73" t="str">
        <f t="shared" ca="1" si="64"/>
        <v/>
      </c>
      <c r="X88" s="73" t="str">
        <f t="shared" ca="1" si="65"/>
        <v/>
      </c>
      <c r="Y88" s="73" t="str">
        <f t="shared" ca="1" si="66"/>
        <v/>
      </c>
      <c r="Z88" s="73" t="str">
        <f t="shared" ca="1" si="67"/>
        <v/>
      </c>
      <c r="AA88" s="73" t="str">
        <f t="shared" ca="1" si="68"/>
        <v/>
      </c>
      <c r="AB88" s="73" t="str">
        <f t="shared" ca="1" si="69"/>
        <v/>
      </c>
      <c r="AC88" s="73" t="str">
        <f t="shared" ca="1" si="70"/>
        <v/>
      </c>
      <c r="AD88" s="73" t="str">
        <f t="shared" ca="1" si="71"/>
        <v/>
      </c>
      <c r="AE88" s="73" t="str">
        <f t="shared" ca="1" si="72"/>
        <v/>
      </c>
      <c r="AF88" s="73" t="str">
        <f t="shared" ca="1" si="73"/>
        <v/>
      </c>
      <c r="AG88" s="78" t="str">
        <f t="shared" ca="1" si="74"/>
        <v/>
      </c>
      <c r="AH88" s="78" t="str">
        <f t="shared" ca="1" si="74"/>
        <v/>
      </c>
      <c r="AI88" s="78" t="str">
        <f t="shared" ca="1" si="74"/>
        <v/>
      </c>
      <c r="AJ88" s="82" t="str">
        <f t="shared" ca="1" si="74"/>
        <v/>
      </c>
      <c r="AK88" s="3" t="str">
        <f t="shared" ca="1" si="74"/>
        <v/>
      </c>
      <c r="AL88" s="1" t="e">
        <f t="shared" ca="1" si="76"/>
        <v>#VALUE!</v>
      </c>
      <c r="AM88" s="1" t="e">
        <f t="shared" ca="1" si="77"/>
        <v>#VALUE!</v>
      </c>
      <c r="AN88" s="1" t="e">
        <f t="shared" ca="1" si="78"/>
        <v>#VALUE!</v>
      </c>
      <c r="AO88" s="1" t="e">
        <f t="shared" ca="1" si="79"/>
        <v>#VALUE!</v>
      </c>
      <c r="AP88" s="1" t="str">
        <f t="shared" ca="1" si="80"/>
        <v>OK</v>
      </c>
    </row>
    <row r="89" spans="1:42" s="1" customFormat="1" x14ac:dyDescent="0.15">
      <c r="A89" s="2">
        <v>85</v>
      </c>
      <c r="B89" s="7" t="str">
        <f t="shared" ca="1" si="75"/>
        <v/>
      </c>
      <c r="C89" s="67" t="str">
        <f t="shared" ca="1" si="44"/>
        <v/>
      </c>
      <c r="D89" s="68" t="str">
        <f t="shared" ca="1" si="45"/>
        <v/>
      </c>
      <c r="E89" s="67" t="str">
        <f t="shared" ca="1" si="46"/>
        <v/>
      </c>
      <c r="F89" s="68" t="str">
        <f t="shared" ca="1" si="47"/>
        <v/>
      </c>
      <c r="G89" s="67" t="str">
        <f t="shared" ca="1" si="48"/>
        <v/>
      </c>
      <c r="H89" s="68" t="str">
        <f t="shared" ca="1" si="49"/>
        <v/>
      </c>
      <c r="I89" s="67" t="str">
        <f t="shared" ca="1" si="50"/>
        <v/>
      </c>
      <c r="J89" s="68" t="str">
        <f t="shared" ca="1" si="51"/>
        <v/>
      </c>
      <c r="K89" s="73" t="str">
        <f t="shared" ca="1" si="52"/>
        <v/>
      </c>
      <c r="L89" s="73" t="str">
        <f t="shared" ca="1" si="53"/>
        <v/>
      </c>
      <c r="M89" s="73" t="str">
        <f t="shared" ca="1" si="54"/>
        <v/>
      </c>
      <c r="N89" s="73" t="str">
        <f t="shared" ca="1" si="55"/>
        <v/>
      </c>
      <c r="O89" s="73" t="str">
        <f t="shared" ca="1" si="56"/>
        <v/>
      </c>
      <c r="P89" s="73" t="str">
        <f t="shared" ca="1" si="57"/>
        <v/>
      </c>
      <c r="Q89" s="73" t="str">
        <f t="shared" ca="1" si="58"/>
        <v/>
      </c>
      <c r="R89" s="73" t="str">
        <f t="shared" ca="1" si="59"/>
        <v/>
      </c>
      <c r="S89" s="73" t="str">
        <f t="shared" ca="1" si="60"/>
        <v/>
      </c>
      <c r="T89" s="73" t="str">
        <f t="shared" ca="1" si="61"/>
        <v/>
      </c>
      <c r="U89" s="73" t="str">
        <f t="shared" ca="1" si="62"/>
        <v/>
      </c>
      <c r="V89" s="73" t="str">
        <f t="shared" ca="1" si="63"/>
        <v/>
      </c>
      <c r="W89" s="73" t="str">
        <f t="shared" ca="1" si="64"/>
        <v/>
      </c>
      <c r="X89" s="73" t="str">
        <f t="shared" ca="1" si="65"/>
        <v/>
      </c>
      <c r="Y89" s="73" t="str">
        <f t="shared" ca="1" si="66"/>
        <v/>
      </c>
      <c r="Z89" s="73" t="str">
        <f t="shared" ca="1" si="67"/>
        <v/>
      </c>
      <c r="AA89" s="73" t="str">
        <f t="shared" ca="1" si="68"/>
        <v/>
      </c>
      <c r="AB89" s="73" t="str">
        <f t="shared" ca="1" si="69"/>
        <v/>
      </c>
      <c r="AC89" s="73" t="str">
        <f t="shared" ca="1" si="70"/>
        <v/>
      </c>
      <c r="AD89" s="73" t="str">
        <f t="shared" ca="1" si="71"/>
        <v/>
      </c>
      <c r="AE89" s="73" t="str">
        <f t="shared" ca="1" si="72"/>
        <v/>
      </c>
      <c r="AF89" s="73" t="str">
        <f t="shared" ca="1" si="73"/>
        <v/>
      </c>
      <c r="AG89" s="78" t="str">
        <f t="shared" ca="1" si="74"/>
        <v/>
      </c>
      <c r="AH89" s="78" t="str">
        <f t="shared" ca="1" si="74"/>
        <v/>
      </c>
      <c r="AI89" s="78" t="str">
        <f t="shared" ca="1" si="74"/>
        <v/>
      </c>
      <c r="AJ89" s="82" t="str">
        <f t="shared" ca="1" si="74"/>
        <v/>
      </c>
      <c r="AK89" s="3" t="str">
        <f t="shared" ca="1" si="74"/>
        <v/>
      </c>
      <c r="AL89" s="1" t="e">
        <f t="shared" ca="1" si="76"/>
        <v>#VALUE!</v>
      </c>
      <c r="AM89" s="1" t="e">
        <f t="shared" ca="1" si="77"/>
        <v>#VALUE!</v>
      </c>
      <c r="AN89" s="1" t="e">
        <f t="shared" ca="1" si="78"/>
        <v>#VALUE!</v>
      </c>
      <c r="AO89" s="1" t="e">
        <f t="shared" ca="1" si="79"/>
        <v>#VALUE!</v>
      </c>
      <c r="AP89" s="1" t="str">
        <f t="shared" ca="1" si="80"/>
        <v>OK</v>
      </c>
    </row>
    <row r="90" spans="1:42" s="1" customFormat="1" x14ac:dyDescent="0.15">
      <c r="A90" s="2">
        <v>86</v>
      </c>
      <c r="B90" s="7" t="str">
        <f t="shared" ca="1" si="75"/>
        <v/>
      </c>
      <c r="C90" s="67" t="str">
        <f t="shared" ca="1" si="44"/>
        <v/>
      </c>
      <c r="D90" s="68" t="str">
        <f t="shared" ca="1" si="45"/>
        <v/>
      </c>
      <c r="E90" s="67" t="str">
        <f t="shared" ca="1" si="46"/>
        <v/>
      </c>
      <c r="F90" s="68" t="str">
        <f t="shared" ca="1" si="47"/>
        <v/>
      </c>
      <c r="G90" s="67" t="str">
        <f t="shared" ca="1" si="48"/>
        <v/>
      </c>
      <c r="H90" s="68" t="str">
        <f t="shared" ca="1" si="49"/>
        <v/>
      </c>
      <c r="I90" s="67" t="str">
        <f t="shared" ca="1" si="50"/>
        <v/>
      </c>
      <c r="J90" s="68" t="str">
        <f t="shared" ca="1" si="51"/>
        <v/>
      </c>
      <c r="K90" s="73" t="str">
        <f t="shared" ca="1" si="52"/>
        <v/>
      </c>
      <c r="L90" s="73" t="str">
        <f t="shared" ca="1" si="53"/>
        <v/>
      </c>
      <c r="M90" s="73" t="str">
        <f t="shared" ca="1" si="54"/>
        <v/>
      </c>
      <c r="N90" s="73" t="str">
        <f t="shared" ca="1" si="55"/>
        <v/>
      </c>
      <c r="O90" s="73" t="str">
        <f t="shared" ca="1" si="56"/>
        <v/>
      </c>
      <c r="P90" s="73" t="str">
        <f t="shared" ca="1" si="57"/>
        <v/>
      </c>
      <c r="Q90" s="73" t="str">
        <f t="shared" ca="1" si="58"/>
        <v/>
      </c>
      <c r="R90" s="73" t="str">
        <f t="shared" ca="1" si="59"/>
        <v/>
      </c>
      <c r="S90" s="73" t="str">
        <f t="shared" ca="1" si="60"/>
        <v/>
      </c>
      <c r="T90" s="73" t="str">
        <f t="shared" ca="1" si="61"/>
        <v/>
      </c>
      <c r="U90" s="73" t="str">
        <f t="shared" ca="1" si="62"/>
        <v/>
      </c>
      <c r="V90" s="73" t="str">
        <f t="shared" ca="1" si="63"/>
        <v/>
      </c>
      <c r="W90" s="73" t="str">
        <f t="shared" ca="1" si="64"/>
        <v/>
      </c>
      <c r="X90" s="73" t="str">
        <f t="shared" ca="1" si="65"/>
        <v/>
      </c>
      <c r="Y90" s="73" t="str">
        <f t="shared" ca="1" si="66"/>
        <v/>
      </c>
      <c r="Z90" s="73" t="str">
        <f t="shared" ca="1" si="67"/>
        <v/>
      </c>
      <c r="AA90" s="73" t="str">
        <f t="shared" ca="1" si="68"/>
        <v/>
      </c>
      <c r="AB90" s="73" t="str">
        <f t="shared" ca="1" si="69"/>
        <v/>
      </c>
      <c r="AC90" s="73" t="str">
        <f t="shared" ca="1" si="70"/>
        <v/>
      </c>
      <c r="AD90" s="73" t="str">
        <f t="shared" ca="1" si="71"/>
        <v/>
      </c>
      <c r="AE90" s="73" t="str">
        <f t="shared" ca="1" si="72"/>
        <v/>
      </c>
      <c r="AF90" s="73" t="str">
        <f t="shared" ca="1" si="73"/>
        <v/>
      </c>
      <c r="AG90" s="78" t="str">
        <f t="shared" ca="1" si="74"/>
        <v/>
      </c>
      <c r="AH90" s="78" t="str">
        <f t="shared" ca="1" si="74"/>
        <v/>
      </c>
      <c r="AI90" s="78" t="str">
        <f t="shared" ca="1" si="74"/>
        <v/>
      </c>
      <c r="AJ90" s="82" t="str">
        <f t="shared" ca="1" si="74"/>
        <v/>
      </c>
      <c r="AK90" s="3" t="str">
        <f t="shared" ca="1" si="74"/>
        <v/>
      </c>
      <c r="AL90" s="1" t="e">
        <f t="shared" ca="1" si="76"/>
        <v>#VALUE!</v>
      </c>
      <c r="AM90" s="1" t="e">
        <f t="shared" ca="1" si="77"/>
        <v>#VALUE!</v>
      </c>
      <c r="AN90" s="1" t="e">
        <f t="shared" ca="1" si="78"/>
        <v>#VALUE!</v>
      </c>
      <c r="AO90" s="1" t="e">
        <f t="shared" ca="1" si="79"/>
        <v>#VALUE!</v>
      </c>
      <c r="AP90" s="1" t="str">
        <f t="shared" ca="1" si="80"/>
        <v>OK</v>
      </c>
    </row>
    <row r="91" spans="1:42" s="1" customFormat="1" x14ac:dyDescent="0.15">
      <c r="A91" s="2">
        <v>87</v>
      </c>
      <c r="B91" s="7" t="str">
        <f t="shared" ca="1" si="75"/>
        <v/>
      </c>
      <c r="C91" s="67" t="str">
        <f t="shared" ca="1" si="44"/>
        <v/>
      </c>
      <c r="D91" s="68" t="str">
        <f t="shared" ca="1" si="45"/>
        <v/>
      </c>
      <c r="E91" s="67" t="str">
        <f t="shared" ca="1" si="46"/>
        <v/>
      </c>
      <c r="F91" s="68" t="str">
        <f t="shared" ca="1" si="47"/>
        <v/>
      </c>
      <c r="G91" s="67" t="str">
        <f t="shared" ca="1" si="48"/>
        <v/>
      </c>
      <c r="H91" s="68" t="str">
        <f t="shared" ca="1" si="49"/>
        <v/>
      </c>
      <c r="I91" s="67" t="str">
        <f t="shared" ca="1" si="50"/>
        <v/>
      </c>
      <c r="J91" s="68" t="str">
        <f t="shared" ca="1" si="51"/>
        <v/>
      </c>
      <c r="K91" s="73" t="str">
        <f t="shared" ca="1" si="52"/>
        <v/>
      </c>
      <c r="L91" s="73" t="str">
        <f t="shared" ca="1" si="53"/>
        <v/>
      </c>
      <c r="M91" s="73" t="str">
        <f t="shared" ca="1" si="54"/>
        <v/>
      </c>
      <c r="N91" s="73" t="str">
        <f t="shared" ca="1" si="55"/>
        <v/>
      </c>
      <c r="O91" s="73" t="str">
        <f t="shared" ca="1" si="56"/>
        <v/>
      </c>
      <c r="P91" s="73" t="str">
        <f t="shared" ca="1" si="57"/>
        <v/>
      </c>
      <c r="Q91" s="73" t="str">
        <f t="shared" ca="1" si="58"/>
        <v/>
      </c>
      <c r="R91" s="73" t="str">
        <f t="shared" ca="1" si="59"/>
        <v/>
      </c>
      <c r="S91" s="73" t="str">
        <f t="shared" ca="1" si="60"/>
        <v/>
      </c>
      <c r="T91" s="73" t="str">
        <f t="shared" ca="1" si="61"/>
        <v/>
      </c>
      <c r="U91" s="73" t="str">
        <f t="shared" ca="1" si="62"/>
        <v/>
      </c>
      <c r="V91" s="73" t="str">
        <f t="shared" ca="1" si="63"/>
        <v/>
      </c>
      <c r="W91" s="73" t="str">
        <f t="shared" ca="1" si="64"/>
        <v/>
      </c>
      <c r="X91" s="73" t="str">
        <f t="shared" ca="1" si="65"/>
        <v/>
      </c>
      <c r="Y91" s="73" t="str">
        <f t="shared" ca="1" si="66"/>
        <v/>
      </c>
      <c r="Z91" s="73" t="str">
        <f t="shared" ca="1" si="67"/>
        <v/>
      </c>
      <c r="AA91" s="73" t="str">
        <f t="shared" ca="1" si="68"/>
        <v/>
      </c>
      <c r="AB91" s="73" t="str">
        <f t="shared" ca="1" si="69"/>
        <v/>
      </c>
      <c r="AC91" s="73" t="str">
        <f t="shared" ca="1" si="70"/>
        <v/>
      </c>
      <c r="AD91" s="73" t="str">
        <f t="shared" ca="1" si="71"/>
        <v/>
      </c>
      <c r="AE91" s="73" t="str">
        <f t="shared" ca="1" si="72"/>
        <v/>
      </c>
      <c r="AF91" s="73" t="str">
        <f t="shared" ca="1" si="73"/>
        <v/>
      </c>
      <c r="AG91" s="78" t="str">
        <f t="shared" ca="1" si="74"/>
        <v/>
      </c>
      <c r="AH91" s="78" t="str">
        <f t="shared" ca="1" si="74"/>
        <v/>
      </c>
      <c r="AI91" s="78" t="str">
        <f t="shared" ca="1" si="74"/>
        <v/>
      </c>
      <c r="AJ91" s="82" t="str">
        <f t="shared" ca="1" si="74"/>
        <v/>
      </c>
      <c r="AK91" s="3" t="str">
        <f t="shared" ca="1" si="74"/>
        <v/>
      </c>
      <c r="AL91" s="1" t="e">
        <f t="shared" ca="1" si="76"/>
        <v>#VALUE!</v>
      </c>
      <c r="AM91" s="1" t="e">
        <f t="shared" ca="1" si="77"/>
        <v>#VALUE!</v>
      </c>
      <c r="AN91" s="1" t="e">
        <f t="shared" ca="1" si="78"/>
        <v>#VALUE!</v>
      </c>
      <c r="AO91" s="1" t="e">
        <f t="shared" ca="1" si="79"/>
        <v>#VALUE!</v>
      </c>
      <c r="AP91" s="1" t="str">
        <f t="shared" ca="1" si="80"/>
        <v>OK</v>
      </c>
    </row>
    <row r="92" spans="1:42" s="1" customFormat="1" x14ac:dyDescent="0.15">
      <c r="A92" s="2">
        <v>88</v>
      </c>
      <c r="B92" s="7" t="str">
        <f t="shared" ca="1" si="75"/>
        <v/>
      </c>
      <c r="C92" s="67" t="str">
        <f t="shared" ca="1" si="44"/>
        <v/>
      </c>
      <c r="D92" s="68" t="str">
        <f t="shared" ca="1" si="45"/>
        <v/>
      </c>
      <c r="E92" s="67" t="str">
        <f t="shared" ca="1" si="46"/>
        <v/>
      </c>
      <c r="F92" s="68" t="str">
        <f t="shared" ca="1" si="47"/>
        <v/>
      </c>
      <c r="G92" s="67" t="str">
        <f t="shared" ca="1" si="48"/>
        <v/>
      </c>
      <c r="H92" s="68" t="str">
        <f t="shared" ca="1" si="49"/>
        <v/>
      </c>
      <c r="I92" s="67" t="str">
        <f t="shared" ca="1" si="50"/>
        <v/>
      </c>
      <c r="J92" s="68" t="str">
        <f t="shared" ca="1" si="51"/>
        <v/>
      </c>
      <c r="K92" s="73" t="str">
        <f t="shared" ca="1" si="52"/>
        <v/>
      </c>
      <c r="L92" s="73" t="str">
        <f t="shared" ca="1" si="53"/>
        <v/>
      </c>
      <c r="M92" s="73" t="str">
        <f t="shared" ca="1" si="54"/>
        <v/>
      </c>
      <c r="N92" s="73" t="str">
        <f t="shared" ca="1" si="55"/>
        <v/>
      </c>
      <c r="O92" s="73" t="str">
        <f t="shared" ca="1" si="56"/>
        <v/>
      </c>
      <c r="P92" s="73" t="str">
        <f t="shared" ca="1" si="57"/>
        <v/>
      </c>
      <c r="Q92" s="73" t="str">
        <f t="shared" ca="1" si="58"/>
        <v/>
      </c>
      <c r="R92" s="73" t="str">
        <f t="shared" ca="1" si="59"/>
        <v/>
      </c>
      <c r="S92" s="73" t="str">
        <f t="shared" ca="1" si="60"/>
        <v/>
      </c>
      <c r="T92" s="73" t="str">
        <f t="shared" ca="1" si="61"/>
        <v/>
      </c>
      <c r="U92" s="73" t="str">
        <f t="shared" ca="1" si="62"/>
        <v/>
      </c>
      <c r="V92" s="73" t="str">
        <f t="shared" ca="1" si="63"/>
        <v/>
      </c>
      <c r="W92" s="73" t="str">
        <f t="shared" ca="1" si="64"/>
        <v/>
      </c>
      <c r="X92" s="73" t="str">
        <f t="shared" ca="1" si="65"/>
        <v/>
      </c>
      <c r="Y92" s="73" t="str">
        <f t="shared" ca="1" si="66"/>
        <v/>
      </c>
      <c r="Z92" s="73" t="str">
        <f t="shared" ca="1" si="67"/>
        <v/>
      </c>
      <c r="AA92" s="73" t="str">
        <f t="shared" ca="1" si="68"/>
        <v/>
      </c>
      <c r="AB92" s="73" t="str">
        <f t="shared" ca="1" si="69"/>
        <v/>
      </c>
      <c r="AC92" s="73" t="str">
        <f t="shared" ca="1" si="70"/>
        <v/>
      </c>
      <c r="AD92" s="73" t="str">
        <f t="shared" ca="1" si="71"/>
        <v/>
      </c>
      <c r="AE92" s="73" t="str">
        <f t="shared" ca="1" si="72"/>
        <v/>
      </c>
      <c r="AF92" s="73" t="str">
        <f t="shared" ca="1" si="73"/>
        <v/>
      </c>
      <c r="AG92" s="78" t="str">
        <f t="shared" ca="1" si="74"/>
        <v/>
      </c>
      <c r="AH92" s="78" t="str">
        <f t="shared" ca="1" si="74"/>
        <v/>
      </c>
      <c r="AI92" s="78" t="str">
        <f t="shared" ca="1" si="74"/>
        <v/>
      </c>
      <c r="AJ92" s="82" t="str">
        <f t="shared" ca="1" si="74"/>
        <v/>
      </c>
      <c r="AK92" s="3" t="str">
        <f t="shared" ca="1" si="74"/>
        <v/>
      </c>
      <c r="AL92" s="1" t="e">
        <f t="shared" ca="1" si="76"/>
        <v>#VALUE!</v>
      </c>
      <c r="AM92" s="1" t="e">
        <f t="shared" ca="1" si="77"/>
        <v>#VALUE!</v>
      </c>
      <c r="AN92" s="1" t="e">
        <f t="shared" ca="1" si="78"/>
        <v>#VALUE!</v>
      </c>
      <c r="AO92" s="1" t="e">
        <f t="shared" ca="1" si="79"/>
        <v>#VALUE!</v>
      </c>
      <c r="AP92" s="1" t="str">
        <f t="shared" ca="1" si="80"/>
        <v>OK</v>
      </c>
    </row>
    <row r="93" spans="1:42" s="1" customFormat="1" x14ac:dyDescent="0.15">
      <c r="A93" s="2">
        <v>89</v>
      </c>
      <c r="B93" s="7" t="str">
        <f t="shared" ca="1" si="75"/>
        <v/>
      </c>
      <c r="C93" s="67" t="str">
        <f t="shared" ca="1" si="44"/>
        <v/>
      </c>
      <c r="D93" s="68" t="str">
        <f t="shared" ca="1" si="45"/>
        <v/>
      </c>
      <c r="E93" s="67" t="str">
        <f t="shared" ca="1" si="46"/>
        <v/>
      </c>
      <c r="F93" s="68" t="str">
        <f t="shared" ca="1" si="47"/>
        <v/>
      </c>
      <c r="G93" s="67" t="str">
        <f t="shared" ca="1" si="48"/>
        <v/>
      </c>
      <c r="H93" s="68" t="str">
        <f t="shared" ca="1" si="49"/>
        <v/>
      </c>
      <c r="I93" s="67" t="str">
        <f t="shared" ca="1" si="50"/>
        <v/>
      </c>
      <c r="J93" s="68" t="str">
        <f t="shared" ca="1" si="51"/>
        <v/>
      </c>
      <c r="K93" s="73" t="str">
        <f t="shared" ca="1" si="52"/>
        <v/>
      </c>
      <c r="L93" s="73" t="str">
        <f t="shared" ca="1" si="53"/>
        <v/>
      </c>
      <c r="M93" s="73" t="str">
        <f t="shared" ca="1" si="54"/>
        <v/>
      </c>
      <c r="N93" s="73" t="str">
        <f t="shared" ca="1" si="55"/>
        <v/>
      </c>
      <c r="O93" s="73" t="str">
        <f t="shared" ca="1" si="56"/>
        <v/>
      </c>
      <c r="P93" s="73" t="str">
        <f t="shared" ca="1" si="57"/>
        <v/>
      </c>
      <c r="Q93" s="73" t="str">
        <f t="shared" ca="1" si="58"/>
        <v/>
      </c>
      <c r="R93" s="73" t="str">
        <f t="shared" ca="1" si="59"/>
        <v/>
      </c>
      <c r="S93" s="73" t="str">
        <f t="shared" ca="1" si="60"/>
        <v/>
      </c>
      <c r="T93" s="73" t="str">
        <f t="shared" ca="1" si="61"/>
        <v/>
      </c>
      <c r="U93" s="73" t="str">
        <f t="shared" ca="1" si="62"/>
        <v/>
      </c>
      <c r="V93" s="73" t="str">
        <f t="shared" ca="1" si="63"/>
        <v/>
      </c>
      <c r="W93" s="73" t="str">
        <f t="shared" ca="1" si="64"/>
        <v/>
      </c>
      <c r="X93" s="73" t="str">
        <f t="shared" ca="1" si="65"/>
        <v/>
      </c>
      <c r="Y93" s="73" t="str">
        <f t="shared" ca="1" si="66"/>
        <v/>
      </c>
      <c r="Z93" s="73" t="str">
        <f t="shared" ca="1" si="67"/>
        <v/>
      </c>
      <c r="AA93" s="73" t="str">
        <f t="shared" ca="1" si="68"/>
        <v/>
      </c>
      <c r="AB93" s="73" t="str">
        <f t="shared" ca="1" si="69"/>
        <v/>
      </c>
      <c r="AC93" s="73" t="str">
        <f t="shared" ca="1" si="70"/>
        <v/>
      </c>
      <c r="AD93" s="73" t="str">
        <f t="shared" ca="1" si="71"/>
        <v/>
      </c>
      <c r="AE93" s="73" t="str">
        <f t="shared" ca="1" si="72"/>
        <v/>
      </c>
      <c r="AF93" s="73" t="str">
        <f t="shared" ca="1" si="73"/>
        <v/>
      </c>
      <c r="AG93" s="78" t="str">
        <f t="shared" ca="1" si="74"/>
        <v/>
      </c>
      <c r="AH93" s="78" t="str">
        <f t="shared" ca="1" si="74"/>
        <v/>
      </c>
      <c r="AI93" s="78" t="str">
        <f t="shared" ca="1" si="74"/>
        <v/>
      </c>
      <c r="AJ93" s="82" t="str">
        <f t="shared" ca="1" si="74"/>
        <v/>
      </c>
      <c r="AK93" s="3" t="str">
        <f t="shared" ca="1" si="74"/>
        <v/>
      </c>
      <c r="AL93" s="1" t="e">
        <f t="shared" ca="1" si="76"/>
        <v>#VALUE!</v>
      </c>
      <c r="AM93" s="1" t="e">
        <f t="shared" ca="1" si="77"/>
        <v>#VALUE!</v>
      </c>
      <c r="AN93" s="1" t="e">
        <f t="shared" ca="1" si="78"/>
        <v>#VALUE!</v>
      </c>
      <c r="AO93" s="1" t="e">
        <f t="shared" ca="1" si="79"/>
        <v>#VALUE!</v>
      </c>
      <c r="AP93" s="1" t="str">
        <f t="shared" ca="1" si="80"/>
        <v>OK</v>
      </c>
    </row>
    <row r="94" spans="1:42" s="1" customFormat="1" x14ac:dyDescent="0.15">
      <c r="A94" s="2">
        <v>90</v>
      </c>
      <c r="B94" s="7" t="str">
        <f t="shared" ca="1" si="75"/>
        <v/>
      </c>
      <c r="C94" s="67" t="str">
        <f t="shared" ca="1" si="44"/>
        <v/>
      </c>
      <c r="D94" s="68" t="str">
        <f t="shared" ca="1" si="45"/>
        <v/>
      </c>
      <c r="E94" s="67" t="str">
        <f t="shared" ca="1" si="46"/>
        <v/>
      </c>
      <c r="F94" s="68" t="str">
        <f t="shared" ca="1" si="47"/>
        <v/>
      </c>
      <c r="G94" s="67" t="str">
        <f t="shared" ca="1" si="48"/>
        <v/>
      </c>
      <c r="H94" s="68" t="str">
        <f t="shared" ca="1" si="49"/>
        <v/>
      </c>
      <c r="I94" s="67" t="str">
        <f t="shared" ca="1" si="50"/>
        <v/>
      </c>
      <c r="J94" s="68" t="str">
        <f t="shared" ca="1" si="51"/>
        <v/>
      </c>
      <c r="K94" s="73" t="str">
        <f t="shared" ca="1" si="52"/>
        <v/>
      </c>
      <c r="L94" s="73" t="str">
        <f t="shared" ca="1" si="53"/>
        <v/>
      </c>
      <c r="M94" s="73" t="str">
        <f t="shared" ca="1" si="54"/>
        <v/>
      </c>
      <c r="N94" s="73" t="str">
        <f t="shared" ca="1" si="55"/>
        <v/>
      </c>
      <c r="O94" s="73" t="str">
        <f t="shared" ca="1" si="56"/>
        <v/>
      </c>
      <c r="P94" s="73" t="str">
        <f t="shared" ca="1" si="57"/>
        <v/>
      </c>
      <c r="Q94" s="73" t="str">
        <f t="shared" ca="1" si="58"/>
        <v/>
      </c>
      <c r="R94" s="73" t="str">
        <f t="shared" ca="1" si="59"/>
        <v/>
      </c>
      <c r="S94" s="73" t="str">
        <f t="shared" ca="1" si="60"/>
        <v/>
      </c>
      <c r="T94" s="73" t="str">
        <f t="shared" ca="1" si="61"/>
        <v/>
      </c>
      <c r="U94" s="73" t="str">
        <f t="shared" ca="1" si="62"/>
        <v/>
      </c>
      <c r="V94" s="73" t="str">
        <f t="shared" ca="1" si="63"/>
        <v/>
      </c>
      <c r="W94" s="73" t="str">
        <f t="shared" ca="1" si="64"/>
        <v/>
      </c>
      <c r="X94" s="73" t="str">
        <f t="shared" ca="1" si="65"/>
        <v/>
      </c>
      <c r="Y94" s="73" t="str">
        <f t="shared" ca="1" si="66"/>
        <v/>
      </c>
      <c r="Z94" s="73" t="str">
        <f t="shared" ca="1" si="67"/>
        <v/>
      </c>
      <c r="AA94" s="73" t="str">
        <f t="shared" ca="1" si="68"/>
        <v/>
      </c>
      <c r="AB94" s="73" t="str">
        <f t="shared" ca="1" si="69"/>
        <v/>
      </c>
      <c r="AC94" s="73" t="str">
        <f t="shared" ca="1" si="70"/>
        <v/>
      </c>
      <c r="AD94" s="73" t="str">
        <f t="shared" ca="1" si="71"/>
        <v/>
      </c>
      <c r="AE94" s="73" t="str">
        <f t="shared" ca="1" si="72"/>
        <v/>
      </c>
      <c r="AF94" s="73" t="str">
        <f t="shared" ca="1" si="73"/>
        <v/>
      </c>
      <c r="AG94" s="78" t="str">
        <f t="shared" ca="1" si="74"/>
        <v/>
      </c>
      <c r="AH94" s="78" t="str">
        <f t="shared" ca="1" si="74"/>
        <v/>
      </c>
      <c r="AI94" s="78" t="str">
        <f t="shared" ca="1" si="74"/>
        <v/>
      </c>
      <c r="AJ94" s="82" t="str">
        <f t="shared" ca="1" si="74"/>
        <v/>
      </c>
      <c r="AK94" s="3" t="str">
        <f t="shared" ca="1" si="74"/>
        <v/>
      </c>
      <c r="AL94" s="1" t="e">
        <f t="shared" ca="1" si="76"/>
        <v>#VALUE!</v>
      </c>
      <c r="AM94" s="1" t="e">
        <f t="shared" ca="1" si="77"/>
        <v>#VALUE!</v>
      </c>
      <c r="AN94" s="1" t="e">
        <f t="shared" ca="1" si="78"/>
        <v>#VALUE!</v>
      </c>
      <c r="AO94" s="1" t="e">
        <f t="shared" ca="1" si="79"/>
        <v>#VALUE!</v>
      </c>
      <c r="AP94" s="1" t="str">
        <f t="shared" ca="1" si="80"/>
        <v>OK</v>
      </c>
    </row>
    <row r="95" spans="1:42" s="1" customFormat="1" x14ac:dyDescent="0.15">
      <c r="A95" s="2">
        <v>91</v>
      </c>
      <c r="B95" s="7" t="str">
        <f t="shared" ca="1" si="75"/>
        <v/>
      </c>
      <c r="C95" s="67" t="str">
        <f t="shared" ca="1" si="44"/>
        <v/>
      </c>
      <c r="D95" s="68" t="str">
        <f t="shared" ca="1" si="45"/>
        <v/>
      </c>
      <c r="E95" s="67" t="str">
        <f t="shared" ca="1" si="46"/>
        <v/>
      </c>
      <c r="F95" s="68" t="str">
        <f t="shared" ca="1" si="47"/>
        <v/>
      </c>
      <c r="G95" s="67" t="str">
        <f t="shared" ca="1" si="48"/>
        <v/>
      </c>
      <c r="H95" s="68" t="str">
        <f t="shared" ca="1" si="49"/>
        <v/>
      </c>
      <c r="I95" s="67" t="str">
        <f t="shared" ca="1" si="50"/>
        <v/>
      </c>
      <c r="J95" s="68" t="str">
        <f t="shared" ca="1" si="51"/>
        <v/>
      </c>
      <c r="K95" s="73" t="str">
        <f t="shared" ca="1" si="52"/>
        <v/>
      </c>
      <c r="L95" s="73" t="str">
        <f t="shared" ca="1" si="53"/>
        <v/>
      </c>
      <c r="M95" s="73" t="str">
        <f t="shared" ca="1" si="54"/>
        <v/>
      </c>
      <c r="N95" s="73" t="str">
        <f t="shared" ca="1" si="55"/>
        <v/>
      </c>
      <c r="O95" s="73" t="str">
        <f t="shared" ca="1" si="56"/>
        <v/>
      </c>
      <c r="P95" s="73" t="str">
        <f t="shared" ca="1" si="57"/>
        <v/>
      </c>
      <c r="Q95" s="73" t="str">
        <f t="shared" ca="1" si="58"/>
        <v/>
      </c>
      <c r="R95" s="73" t="str">
        <f t="shared" ca="1" si="59"/>
        <v/>
      </c>
      <c r="S95" s="73" t="str">
        <f t="shared" ca="1" si="60"/>
        <v/>
      </c>
      <c r="T95" s="73" t="str">
        <f t="shared" ca="1" si="61"/>
        <v/>
      </c>
      <c r="U95" s="73" t="str">
        <f t="shared" ca="1" si="62"/>
        <v/>
      </c>
      <c r="V95" s="73" t="str">
        <f t="shared" ca="1" si="63"/>
        <v/>
      </c>
      <c r="W95" s="73" t="str">
        <f t="shared" ca="1" si="64"/>
        <v/>
      </c>
      <c r="X95" s="73" t="str">
        <f t="shared" ca="1" si="65"/>
        <v/>
      </c>
      <c r="Y95" s="73" t="str">
        <f t="shared" ca="1" si="66"/>
        <v/>
      </c>
      <c r="Z95" s="73" t="str">
        <f t="shared" ca="1" si="67"/>
        <v/>
      </c>
      <c r="AA95" s="73" t="str">
        <f t="shared" ca="1" si="68"/>
        <v/>
      </c>
      <c r="AB95" s="73" t="str">
        <f t="shared" ca="1" si="69"/>
        <v/>
      </c>
      <c r="AC95" s="73" t="str">
        <f t="shared" ca="1" si="70"/>
        <v/>
      </c>
      <c r="AD95" s="73" t="str">
        <f t="shared" ca="1" si="71"/>
        <v/>
      </c>
      <c r="AE95" s="73" t="str">
        <f t="shared" ca="1" si="72"/>
        <v/>
      </c>
      <c r="AF95" s="73" t="str">
        <f t="shared" ca="1" si="73"/>
        <v/>
      </c>
      <c r="AG95" s="78" t="str">
        <f t="shared" ca="1" si="74"/>
        <v/>
      </c>
      <c r="AH95" s="78" t="str">
        <f t="shared" ca="1" si="74"/>
        <v/>
      </c>
      <c r="AI95" s="78" t="str">
        <f t="shared" ca="1" si="74"/>
        <v/>
      </c>
      <c r="AJ95" s="82" t="str">
        <f t="shared" ca="1" si="74"/>
        <v/>
      </c>
      <c r="AK95" s="3" t="str">
        <f t="shared" ca="1" si="74"/>
        <v/>
      </c>
      <c r="AL95" s="1" t="e">
        <f t="shared" ca="1" si="76"/>
        <v>#VALUE!</v>
      </c>
      <c r="AM95" s="1" t="e">
        <f t="shared" ca="1" si="77"/>
        <v>#VALUE!</v>
      </c>
      <c r="AN95" s="1" t="e">
        <f t="shared" ca="1" si="78"/>
        <v>#VALUE!</v>
      </c>
      <c r="AO95" s="1" t="e">
        <f t="shared" ca="1" si="79"/>
        <v>#VALUE!</v>
      </c>
      <c r="AP95" s="1" t="str">
        <f t="shared" ca="1" si="80"/>
        <v>OK</v>
      </c>
    </row>
    <row r="96" spans="1:42" s="1" customFormat="1" x14ac:dyDescent="0.15">
      <c r="A96" s="2">
        <v>92</v>
      </c>
      <c r="B96" s="7" t="str">
        <f t="shared" ca="1" si="75"/>
        <v/>
      </c>
      <c r="C96" s="67" t="str">
        <f t="shared" ca="1" si="44"/>
        <v/>
      </c>
      <c r="D96" s="68" t="str">
        <f t="shared" ca="1" si="45"/>
        <v/>
      </c>
      <c r="E96" s="67" t="str">
        <f t="shared" ca="1" si="46"/>
        <v/>
      </c>
      <c r="F96" s="68" t="str">
        <f t="shared" ca="1" si="47"/>
        <v/>
      </c>
      <c r="G96" s="67" t="str">
        <f t="shared" ca="1" si="48"/>
        <v/>
      </c>
      <c r="H96" s="68" t="str">
        <f t="shared" ca="1" si="49"/>
        <v/>
      </c>
      <c r="I96" s="67" t="str">
        <f t="shared" ca="1" si="50"/>
        <v/>
      </c>
      <c r="J96" s="68" t="str">
        <f t="shared" ca="1" si="51"/>
        <v/>
      </c>
      <c r="K96" s="73" t="str">
        <f t="shared" ca="1" si="52"/>
        <v/>
      </c>
      <c r="L96" s="73" t="str">
        <f t="shared" ca="1" si="53"/>
        <v/>
      </c>
      <c r="M96" s="73" t="str">
        <f t="shared" ca="1" si="54"/>
        <v/>
      </c>
      <c r="N96" s="73" t="str">
        <f t="shared" ca="1" si="55"/>
        <v/>
      </c>
      <c r="O96" s="73" t="str">
        <f t="shared" ca="1" si="56"/>
        <v/>
      </c>
      <c r="P96" s="73" t="str">
        <f t="shared" ca="1" si="57"/>
        <v/>
      </c>
      <c r="Q96" s="73" t="str">
        <f t="shared" ca="1" si="58"/>
        <v/>
      </c>
      <c r="R96" s="73" t="str">
        <f t="shared" ca="1" si="59"/>
        <v/>
      </c>
      <c r="S96" s="73" t="str">
        <f t="shared" ca="1" si="60"/>
        <v/>
      </c>
      <c r="T96" s="73" t="str">
        <f t="shared" ca="1" si="61"/>
        <v/>
      </c>
      <c r="U96" s="73" t="str">
        <f t="shared" ca="1" si="62"/>
        <v/>
      </c>
      <c r="V96" s="73" t="str">
        <f t="shared" ca="1" si="63"/>
        <v/>
      </c>
      <c r="W96" s="73" t="str">
        <f t="shared" ca="1" si="64"/>
        <v/>
      </c>
      <c r="X96" s="73" t="str">
        <f t="shared" ca="1" si="65"/>
        <v/>
      </c>
      <c r="Y96" s="73" t="str">
        <f t="shared" ca="1" si="66"/>
        <v/>
      </c>
      <c r="Z96" s="73" t="str">
        <f t="shared" ca="1" si="67"/>
        <v/>
      </c>
      <c r="AA96" s="73" t="str">
        <f t="shared" ca="1" si="68"/>
        <v/>
      </c>
      <c r="AB96" s="73" t="str">
        <f t="shared" ca="1" si="69"/>
        <v/>
      </c>
      <c r="AC96" s="73" t="str">
        <f t="shared" ca="1" si="70"/>
        <v/>
      </c>
      <c r="AD96" s="73" t="str">
        <f t="shared" ca="1" si="71"/>
        <v/>
      </c>
      <c r="AE96" s="73" t="str">
        <f t="shared" ca="1" si="72"/>
        <v/>
      </c>
      <c r="AF96" s="73" t="str">
        <f t="shared" ca="1" si="73"/>
        <v/>
      </c>
      <c r="AG96" s="78" t="str">
        <f t="shared" ca="1" si="74"/>
        <v/>
      </c>
      <c r="AH96" s="78" t="str">
        <f t="shared" ca="1" si="74"/>
        <v/>
      </c>
      <c r="AI96" s="78" t="str">
        <f t="shared" ca="1" si="74"/>
        <v/>
      </c>
      <c r="AJ96" s="82" t="str">
        <f t="shared" ca="1" si="74"/>
        <v/>
      </c>
      <c r="AK96" s="3" t="str">
        <f t="shared" ca="1" si="74"/>
        <v/>
      </c>
      <c r="AL96" s="1" t="e">
        <f t="shared" ca="1" si="76"/>
        <v>#VALUE!</v>
      </c>
      <c r="AM96" s="1" t="e">
        <f t="shared" ca="1" si="77"/>
        <v>#VALUE!</v>
      </c>
      <c r="AN96" s="1" t="e">
        <f t="shared" ca="1" si="78"/>
        <v>#VALUE!</v>
      </c>
      <c r="AO96" s="1" t="e">
        <f t="shared" ca="1" si="79"/>
        <v>#VALUE!</v>
      </c>
      <c r="AP96" s="1" t="str">
        <f t="shared" ca="1" si="80"/>
        <v>OK</v>
      </c>
    </row>
    <row r="97" spans="1:42" s="1" customFormat="1" x14ac:dyDescent="0.15">
      <c r="A97" s="2">
        <v>93</v>
      </c>
      <c r="B97" s="7" t="str">
        <f t="shared" ca="1" si="75"/>
        <v/>
      </c>
      <c r="C97" s="67" t="str">
        <f t="shared" ca="1" si="44"/>
        <v/>
      </c>
      <c r="D97" s="68" t="str">
        <f t="shared" ca="1" si="45"/>
        <v/>
      </c>
      <c r="E97" s="67" t="str">
        <f t="shared" ca="1" si="46"/>
        <v/>
      </c>
      <c r="F97" s="68" t="str">
        <f t="shared" ca="1" si="47"/>
        <v/>
      </c>
      <c r="G97" s="67" t="str">
        <f t="shared" ca="1" si="48"/>
        <v/>
      </c>
      <c r="H97" s="68" t="str">
        <f t="shared" ca="1" si="49"/>
        <v/>
      </c>
      <c r="I97" s="67" t="str">
        <f t="shared" ca="1" si="50"/>
        <v/>
      </c>
      <c r="J97" s="68" t="str">
        <f t="shared" ca="1" si="51"/>
        <v/>
      </c>
      <c r="K97" s="73" t="str">
        <f t="shared" ca="1" si="52"/>
        <v/>
      </c>
      <c r="L97" s="73" t="str">
        <f t="shared" ca="1" si="53"/>
        <v/>
      </c>
      <c r="M97" s="73" t="str">
        <f t="shared" ca="1" si="54"/>
        <v/>
      </c>
      <c r="N97" s="73" t="str">
        <f t="shared" ca="1" si="55"/>
        <v/>
      </c>
      <c r="O97" s="73" t="str">
        <f t="shared" ca="1" si="56"/>
        <v/>
      </c>
      <c r="P97" s="73" t="str">
        <f t="shared" ca="1" si="57"/>
        <v/>
      </c>
      <c r="Q97" s="73" t="str">
        <f t="shared" ca="1" si="58"/>
        <v/>
      </c>
      <c r="R97" s="73" t="str">
        <f t="shared" ca="1" si="59"/>
        <v/>
      </c>
      <c r="S97" s="73" t="str">
        <f t="shared" ca="1" si="60"/>
        <v/>
      </c>
      <c r="T97" s="73" t="str">
        <f t="shared" ca="1" si="61"/>
        <v/>
      </c>
      <c r="U97" s="73" t="str">
        <f t="shared" ca="1" si="62"/>
        <v/>
      </c>
      <c r="V97" s="73" t="str">
        <f t="shared" ca="1" si="63"/>
        <v/>
      </c>
      <c r="W97" s="73" t="str">
        <f t="shared" ca="1" si="64"/>
        <v/>
      </c>
      <c r="X97" s="73" t="str">
        <f t="shared" ca="1" si="65"/>
        <v/>
      </c>
      <c r="Y97" s="73" t="str">
        <f t="shared" ca="1" si="66"/>
        <v/>
      </c>
      <c r="Z97" s="73" t="str">
        <f t="shared" ca="1" si="67"/>
        <v/>
      </c>
      <c r="AA97" s="73" t="str">
        <f t="shared" ca="1" si="68"/>
        <v/>
      </c>
      <c r="AB97" s="73" t="str">
        <f t="shared" ca="1" si="69"/>
        <v/>
      </c>
      <c r="AC97" s="73" t="str">
        <f t="shared" ca="1" si="70"/>
        <v/>
      </c>
      <c r="AD97" s="73" t="str">
        <f t="shared" ca="1" si="71"/>
        <v/>
      </c>
      <c r="AE97" s="73" t="str">
        <f t="shared" ca="1" si="72"/>
        <v/>
      </c>
      <c r="AF97" s="73" t="str">
        <f t="shared" ca="1" si="73"/>
        <v/>
      </c>
      <c r="AG97" s="78" t="str">
        <f t="shared" ca="1" si="74"/>
        <v/>
      </c>
      <c r="AH97" s="78" t="str">
        <f t="shared" ca="1" si="74"/>
        <v/>
      </c>
      <c r="AI97" s="78" t="str">
        <f t="shared" ca="1" si="74"/>
        <v/>
      </c>
      <c r="AJ97" s="82" t="str">
        <f t="shared" ca="1" si="74"/>
        <v/>
      </c>
      <c r="AK97" s="3" t="str">
        <f t="shared" ca="1" si="74"/>
        <v/>
      </c>
      <c r="AL97" s="1" t="e">
        <f t="shared" ca="1" si="76"/>
        <v>#VALUE!</v>
      </c>
      <c r="AM97" s="1" t="e">
        <f t="shared" ca="1" si="77"/>
        <v>#VALUE!</v>
      </c>
      <c r="AN97" s="1" t="e">
        <f t="shared" ca="1" si="78"/>
        <v>#VALUE!</v>
      </c>
      <c r="AO97" s="1" t="e">
        <f t="shared" ca="1" si="79"/>
        <v>#VALUE!</v>
      </c>
      <c r="AP97" s="1" t="str">
        <f t="shared" ca="1" si="80"/>
        <v>OK</v>
      </c>
    </row>
    <row r="98" spans="1:42" s="1" customFormat="1" x14ac:dyDescent="0.15">
      <c r="A98" s="2">
        <v>94</v>
      </c>
      <c r="B98" s="7" t="str">
        <f t="shared" ca="1" si="75"/>
        <v/>
      </c>
      <c r="C98" s="67" t="str">
        <f t="shared" ca="1" si="44"/>
        <v/>
      </c>
      <c r="D98" s="68" t="str">
        <f t="shared" ca="1" si="45"/>
        <v/>
      </c>
      <c r="E98" s="67" t="str">
        <f t="shared" ca="1" si="46"/>
        <v/>
      </c>
      <c r="F98" s="68" t="str">
        <f t="shared" ca="1" si="47"/>
        <v/>
      </c>
      <c r="G98" s="67" t="str">
        <f t="shared" ca="1" si="48"/>
        <v/>
      </c>
      <c r="H98" s="68" t="str">
        <f t="shared" ca="1" si="49"/>
        <v/>
      </c>
      <c r="I98" s="67" t="str">
        <f t="shared" ca="1" si="50"/>
        <v/>
      </c>
      <c r="J98" s="68" t="str">
        <f t="shared" ca="1" si="51"/>
        <v/>
      </c>
      <c r="K98" s="73" t="str">
        <f t="shared" ca="1" si="52"/>
        <v/>
      </c>
      <c r="L98" s="73" t="str">
        <f t="shared" ca="1" si="53"/>
        <v/>
      </c>
      <c r="M98" s="73" t="str">
        <f t="shared" ca="1" si="54"/>
        <v/>
      </c>
      <c r="N98" s="73" t="str">
        <f t="shared" ca="1" si="55"/>
        <v/>
      </c>
      <c r="O98" s="73" t="str">
        <f t="shared" ca="1" si="56"/>
        <v/>
      </c>
      <c r="P98" s="73" t="str">
        <f t="shared" ca="1" si="57"/>
        <v/>
      </c>
      <c r="Q98" s="73" t="str">
        <f t="shared" ca="1" si="58"/>
        <v/>
      </c>
      <c r="R98" s="73" t="str">
        <f t="shared" ca="1" si="59"/>
        <v/>
      </c>
      <c r="S98" s="73" t="str">
        <f t="shared" ca="1" si="60"/>
        <v/>
      </c>
      <c r="T98" s="73" t="str">
        <f t="shared" ca="1" si="61"/>
        <v/>
      </c>
      <c r="U98" s="73" t="str">
        <f t="shared" ca="1" si="62"/>
        <v/>
      </c>
      <c r="V98" s="73" t="str">
        <f t="shared" ca="1" si="63"/>
        <v/>
      </c>
      <c r="W98" s="73" t="str">
        <f t="shared" ca="1" si="64"/>
        <v/>
      </c>
      <c r="X98" s="73" t="str">
        <f t="shared" ca="1" si="65"/>
        <v/>
      </c>
      <c r="Y98" s="73" t="str">
        <f t="shared" ca="1" si="66"/>
        <v/>
      </c>
      <c r="Z98" s="73" t="str">
        <f t="shared" ca="1" si="67"/>
        <v/>
      </c>
      <c r="AA98" s="73" t="str">
        <f t="shared" ca="1" si="68"/>
        <v/>
      </c>
      <c r="AB98" s="73" t="str">
        <f t="shared" ca="1" si="69"/>
        <v/>
      </c>
      <c r="AC98" s="73" t="str">
        <f t="shared" ca="1" si="70"/>
        <v/>
      </c>
      <c r="AD98" s="73" t="str">
        <f t="shared" ca="1" si="71"/>
        <v/>
      </c>
      <c r="AE98" s="73" t="str">
        <f t="shared" ca="1" si="72"/>
        <v/>
      </c>
      <c r="AF98" s="73" t="str">
        <f t="shared" ca="1" si="73"/>
        <v/>
      </c>
      <c r="AG98" s="78" t="str">
        <f t="shared" ca="1" si="74"/>
        <v/>
      </c>
      <c r="AH98" s="78" t="str">
        <f t="shared" ca="1" si="74"/>
        <v/>
      </c>
      <c r="AI98" s="78" t="str">
        <f t="shared" ca="1" si="74"/>
        <v/>
      </c>
      <c r="AJ98" s="82" t="str">
        <f t="shared" ca="1" si="74"/>
        <v/>
      </c>
      <c r="AK98" s="3" t="str">
        <f t="shared" ca="1" si="74"/>
        <v/>
      </c>
      <c r="AL98" s="1" t="e">
        <f t="shared" ca="1" si="76"/>
        <v>#VALUE!</v>
      </c>
      <c r="AM98" s="1" t="e">
        <f t="shared" ca="1" si="77"/>
        <v>#VALUE!</v>
      </c>
      <c r="AN98" s="1" t="e">
        <f t="shared" ca="1" si="78"/>
        <v>#VALUE!</v>
      </c>
      <c r="AO98" s="1" t="e">
        <f t="shared" ca="1" si="79"/>
        <v>#VALUE!</v>
      </c>
      <c r="AP98" s="1" t="str">
        <f t="shared" ca="1" si="80"/>
        <v>OK</v>
      </c>
    </row>
    <row r="99" spans="1:42" s="1" customFormat="1" x14ac:dyDescent="0.15">
      <c r="A99" s="2">
        <v>95</v>
      </c>
      <c r="B99" s="7" t="str">
        <f t="shared" ca="1" si="75"/>
        <v/>
      </c>
      <c r="C99" s="67" t="str">
        <f t="shared" ca="1" si="44"/>
        <v/>
      </c>
      <c r="D99" s="68" t="str">
        <f t="shared" ca="1" si="45"/>
        <v/>
      </c>
      <c r="E99" s="67" t="str">
        <f t="shared" ca="1" si="46"/>
        <v/>
      </c>
      <c r="F99" s="68" t="str">
        <f t="shared" ca="1" si="47"/>
        <v/>
      </c>
      <c r="G99" s="67" t="str">
        <f t="shared" ca="1" si="48"/>
        <v/>
      </c>
      <c r="H99" s="68" t="str">
        <f t="shared" ca="1" si="49"/>
        <v/>
      </c>
      <c r="I99" s="67" t="str">
        <f t="shared" ca="1" si="50"/>
        <v/>
      </c>
      <c r="J99" s="68" t="str">
        <f t="shared" ca="1" si="51"/>
        <v/>
      </c>
      <c r="K99" s="73" t="str">
        <f t="shared" ca="1" si="52"/>
        <v/>
      </c>
      <c r="L99" s="73" t="str">
        <f t="shared" ca="1" si="53"/>
        <v/>
      </c>
      <c r="M99" s="73" t="str">
        <f t="shared" ca="1" si="54"/>
        <v/>
      </c>
      <c r="N99" s="73" t="str">
        <f t="shared" ca="1" si="55"/>
        <v/>
      </c>
      <c r="O99" s="73" t="str">
        <f t="shared" ca="1" si="56"/>
        <v/>
      </c>
      <c r="P99" s="73" t="str">
        <f t="shared" ca="1" si="57"/>
        <v/>
      </c>
      <c r="Q99" s="73" t="str">
        <f t="shared" ca="1" si="58"/>
        <v/>
      </c>
      <c r="R99" s="73" t="str">
        <f t="shared" ca="1" si="59"/>
        <v/>
      </c>
      <c r="S99" s="73" t="str">
        <f t="shared" ca="1" si="60"/>
        <v/>
      </c>
      <c r="T99" s="73" t="str">
        <f t="shared" ca="1" si="61"/>
        <v/>
      </c>
      <c r="U99" s="73" t="str">
        <f t="shared" ca="1" si="62"/>
        <v/>
      </c>
      <c r="V99" s="73" t="str">
        <f t="shared" ca="1" si="63"/>
        <v/>
      </c>
      <c r="W99" s="73" t="str">
        <f t="shared" ca="1" si="64"/>
        <v/>
      </c>
      <c r="X99" s="73" t="str">
        <f t="shared" ca="1" si="65"/>
        <v/>
      </c>
      <c r="Y99" s="73" t="str">
        <f t="shared" ca="1" si="66"/>
        <v/>
      </c>
      <c r="Z99" s="73" t="str">
        <f t="shared" ca="1" si="67"/>
        <v/>
      </c>
      <c r="AA99" s="73" t="str">
        <f t="shared" ca="1" si="68"/>
        <v/>
      </c>
      <c r="AB99" s="73" t="str">
        <f t="shared" ca="1" si="69"/>
        <v/>
      </c>
      <c r="AC99" s="73" t="str">
        <f t="shared" ca="1" si="70"/>
        <v/>
      </c>
      <c r="AD99" s="73" t="str">
        <f t="shared" ca="1" si="71"/>
        <v/>
      </c>
      <c r="AE99" s="73" t="str">
        <f t="shared" ca="1" si="72"/>
        <v/>
      </c>
      <c r="AF99" s="73" t="str">
        <f t="shared" ca="1" si="73"/>
        <v/>
      </c>
      <c r="AG99" s="78" t="str">
        <f t="shared" ca="1" si="74"/>
        <v/>
      </c>
      <c r="AH99" s="78" t="str">
        <f t="shared" ca="1" si="74"/>
        <v/>
      </c>
      <c r="AI99" s="78" t="str">
        <f t="shared" ca="1" si="74"/>
        <v/>
      </c>
      <c r="AJ99" s="82" t="str">
        <f t="shared" ca="1" si="74"/>
        <v/>
      </c>
      <c r="AK99" s="3" t="str">
        <f t="shared" ca="1" si="74"/>
        <v/>
      </c>
      <c r="AL99" s="1" t="e">
        <f t="shared" ca="1" si="76"/>
        <v>#VALUE!</v>
      </c>
      <c r="AM99" s="1" t="e">
        <f t="shared" ca="1" si="77"/>
        <v>#VALUE!</v>
      </c>
      <c r="AN99" s="1" t="e">
        <f t="shared" ca="1" si="78"/>
        <v>#VALUE!</v>
      </c>
      <c r="AO99" s="1" t="e">
        <f t="shared" ca="1" si="79"/>
        <v>#VALUE!</v>
      </c>
      <c r="AP99" s="1" t="str">
        <f t="shared" ca="1" si="80"/>
        <v>OK</v>
      </c>
    </row>
    <row r="100" spans="1:42" s="1" customFormat="1" x14ac:dyDescent="0.15">
      <c r="A100" s="2">
        <v>96</v>
      </c>
      <c r="B100" s="7" t="str">
        <f t="shared" ca="1" si="75"/>
        <v/>
      </c>
      <c r="C100" s="67" t="str">
        <f t="shared" ca="1" si="44"/>
        <v/>
      </c>
      <c r="D100" s="68" t="str">
        <f t="shared" ca="1" si="45"/>
        <v/>
      </c>
      <c r="E100" s="67" t="str">
        <f t="shared" ca="1" si="46"/>
        <v/>
      </c>
      <c r="F100" s="68" t="str">
        <f t="shared" ca="1" si="47"/>
        <v/>
      </c>
      <c r="G100" s="67" t="str">
        <f t="shared" ca="1" si="48"/>
        <v/>
      </c>
      <c r="H100" s="68" t="str">
        <f t="shared" ca="1" si="49"/>
        <v/>
      </c>
      <c r="I100" s="67" t="str">
        <f t="shared" ca="1" si="50"/>
        <v/>
      </c>
      <c r="J100" s="68" t="str">
        <f t="shared" ca="1" si="51"/>
        <v/>
      </c>
      <c r="K100" s="73" t="str">
        <f t="shared" ca="1" si="52"/>
        <v/>
      </c>
      <c r="L100" s="73" t="str">
        <f t="shared" ca="1" si="53"/>
        <v/>
      </c>
      <c r="M100" s="73" t="str">
        <f t="shared" ca="1" si="54"/>
        <v/>
      </c>
      <c r="N100" s="73" t="str">
        <f t="shared" ca="1" si="55"/>
        <v/>
      </c>
      <c r="O100" s="73" t="str">
        <f t="shared" ca="1" si="56"/>
        <v/>
      </c>
      <c r="P100" s="73" t="str">
        <f t="shared" ca="1" si="57"/>
        <v/>
      </c>
      <c r="Q100" s="73" t="str">
        <f t="shared" ca="1" si="58"/>
        <v/>
      </c>
      <c r="R100" s="73" t="str">
        <f t="shared" ca="1" si="59"/>
        <v/>
      </c>
      <c r="S100" s="73" t="str">
        <f t="shared" ca="1" si="60"/>
        <v/>
      </c>
      <c r="T100" s="73" t="str">
        <f t="shared" ca="1" si="61"/>
        <v/>
      </c>
      <c r="U100" s="73" t="str">
        <f t="shared" ca="1" si="62"/>
        <v/>
      </c>
      <c r="V100" s="73" t="str">
        <f t="shared" ca="1" si="63"/>
        <v/>
      </c>
      <c r="W100" s="73" t="str">
        <f t="shared" ca="1" si="64"/>
        <v/>
      </c>
      <c r="X100" s="73" t="str">
        <f t="shared" ca="1" si="65"/>
        <v/>
      </c>
      <c r="Y100" s="73" t="str">
        <f t="shared" ca="1" si="66"/>
        <v/>
      </c>
      <c r="Z100" s="73" t="str">
        <f t="shared" ca="1" si="67"/>
        <v/>
      </c>
      <c r="AA100" s="73" t="str">
        <f t="shared" ca="1" si="68"/>
        <v/>
      </c>
      <c r="AB100" s="73" t="str">
        <f t="shared" ca="1" si="69"/>
        <v/>
      </c>
      <c r="AC100" s="73" t="str">
        <f t="shared" ca="1" si="70"/>
        <v/>
      </c>
      <c r="AD100" s="73" t="str">
        <f t="shared" ca="1" si="71"/>
        <v/>
      </c>
      <c r="AE100" s="73" t="str">
        <f t="shared" ca="1" si="72"/>
        <v/>
      </c>
      <c r="AF100" s="73" t="str">
        <f t="shared" ca="1" si="73"/>
        <v/>
      </c>
      <c r="AG100" s="78" t="str">
        <f t="shared" ca="1" si="74"/>
        <v/>
      </c>
      <c r="AH100" s="78" t="str">
        <f t="shared" ca="1" si="74"/>
        <v/>
      </c>
      <c r="AI100" s="78" t="str">
        <f t="shared" ca="1" si="74"/>
        <v/>
      </c>
      <c r="AJ100" s="82" t="str">
        <f t="shared" ca="1" si="74"/>
        <v/>
      </c>
      <c r="AK100" s="3" t="str">
        <f t="shared" ca="1" si="74"/>
        <v/>
      </c>
      <c r="AL100" s="1" t="e">
        <f t="shared" ca="1" si="76"/>
        <v>#VALUE!</v>
      </c>
      <c r="AM100" s="1" t="e">
        <f t="shared" ca="1" si="77"/>
        <v>#VALUE!</v>
      </c>
      <c r="AN100" s="1" t="e">
        <f t="shared" ca="1" si="78"/>
        <v>#VALUE!</v>
      </c>
      <c r="AO100" s="1" t="e">
        <f t="shared" ca="1" si="79"/>
        <v>#VALUE!</v>
      </c>
      <c r="AP100" s="1" t="str">
        <f t="shared" ca="1" si="80"/>
        <v>OK</v>
      </c>
    </row>
    <row r="101" spans="1:42" s="1" customFormat="1" x14ac:dyDescent="0.15">
      <c r="A101" s="2">
        <v>97</v>
      </c>
      <c r="B101" s="7" t="str">
        <f t="shared" ca="1" si="75"/>
        <v/>
      </c>
      <c r="C101" s="67" t="str">
        <f t="shared" ca="1" si="44"/>
        <v/>
      </c>
      <c r="D101" s="68" t="str">
        <f t="shared" ca="1" si="45"/>
        <v/>
      </c>
      <c r="E101" s="67" t="str">
        <f t="shared" ca="1" si="46"/>
        <v/>
      </c>
      <c r="F101" s="68" t="str">
        <f t="shared" ca="1" si="47"/>
        <v/>
      </c>
      <c r="G101" s="67" t="str">
        <f t="shared" ca="1" si="48"/>
        <v/>
      </c>
      <c r="H101" s="68" t="str">
        <f t="shared" ca="1" si="49"/>
        <v/>
      </c>
      <c r="I101" s="67" t="str">
        <f t="shared" ca="1" si="50"/>
        <v/>
      </c>
      <c r="J101" s="68" t="str">
        <f t="shared" ca="1" si="51"/>
        <v/>
      </c>
      <c r="K101" s="73" t="str">
        <f t="shared" ca="1" si="52"/>
        <v/>
      </c>
      <c r="L101" s="73" t="str">
        <f t="shared" ca="1" si="53"/>
        <v/>
      </c>
      <c r="M101" s="73" t="str">
        <f t="shared" ca="1" si="54"/>
        <v/>
      </c>
      <c r="N101" s="73" t="str">
        <f t="shared" ca="1" si="55"/>
        <v/>
      </c>
      <c r="O101" s="73" t="str">
        <f t="shared" ca="1" si="56"/>
        <v/>
      </c>
      <c r="P101" s="73" t="str">
        <f t="shared" ca="1" si="57"/>
        <v/>
      </c>
      <c r="Q101" s="73" t="str">
        <f t="shared" ca="1" si="58"/>
        <v/>
      </c>
      <c r="R101" s="73" t="str">
        <f t="shared" ca="1" si="59"/>
        <v/>
      </c>
      <c r="S101" s="73" t="str">
        <f t="shared" ca="1" si="60"/>
        <v/>
      </c>
      <c r="T101" s="73" t="str">
        <f t="shared" ca="1" si="61"/>
        <v/>
      </c>
      <c r="U101" s="73" t="str">
        <f t="shared" ca="1" si="62"/>
        <v/>
      </c>
      <c r="V101" s="73" t="str">
        <f t="shared" ca="1" si="63"/>
        <v/>
      </c>
      <c r="W101" s="73" t="str">
        <f t="shared" ca="1" si="64"/>
        <v/>
      </c>
      <c r="X101" s="73" t="str">
        <f t="shared" ca="1" si="65"/>
        <v/>
      </c>
      <c r="Y101" s="73" t="str">
        <f t="shared" ca="1" si="66"/>
        <v/>
      </c>
      <c r="Z101" s="73" t="str">
        <f t="shared" ca="1" si="67"/>
        <v/>
      </c>
      <c r="AA101" s="73" t="str">
        <f t="shared" ca="1" si="68"/>
        <v/>
      </c>
      <c r="AB101" s="73" t="str">
        <f t="shared" ca="1" si="69"/>
        <v/>
      </c>
      <c r="AC101" s="73" t="str">
        <f t="shared" ca="1" si="70"/>
        <v/>
      </c>
      <c r="AD101" s="73" t="str">
        <f t="shared" ca="1" si="71"/>
        <v/>
      </c>
      <c r="AE101" s="73" t="str">
        <f t="shared" ca="1" si="72"/>
        <v/>
      </c>
      <c r="AF101" s="73" t="str">
        <f t="shared" ca="1" si="73"/>
        <v/>
      </c>
      <c r="AG101" s="78" t="str">
        <f t="shared" ca="1" si="74"/>
        <v/>
      </c>
      <c r="AH101" s="78" t="str">
        <f t="shared" ca="1" si="74"/>
        <v/>
      </c>
      <c r="AI101" s="78" t="str">
        <f t="shared" ca="1" si="74"/>
        <v/>
      </c>
      <c r="AJ101" s="82" t="str">
        <f t="shared" ca="1" si="74"/>
        <v/>
      </c>
      <c r="AK101" s="3" t="str">
        <f t="shared" ca="1" si="74"/>
        <v/>
      </c>
      <c r="AL101" s="1" t="e">
        <f t="shared" ca="1" si="76"/>
        <v>#VALUE!</v>
      </c>
      <c r="AM101" s="1" t="e">
        <f t="shared" ca="1" si="77"/>
        <v>#VALUE!</v>
      </c>
      <c r="AN101" s="1" t="e">
        <f t="shared" ca="1" si="78"/>
        <v>#VALUE!</v>
      </c>
      <c r="AO101" s="1" t="e">
        <f t="shared" ca="1" si="79"/>
        <v>#VALUE!</v>
      </c>
      <c r="AP101" s="1" t="str">
        <f t="shared" ca="1" si="80"/>
        <v>OK</v>
      </c>
    </row>
    <row r="102" spans="1:42" s="1" customFormat="1" x14ac:dyDescent="0.15">
      <c r="A102" s="2">
        <v>98</v>
      </c>
      <c r="B102" s="7" t="str">
        <f t="shared" ca="1" si="75"/>
        <v/>
      </c>
      <c r="C102" s="67" t="str">
        <f t="shared" ca="1" si="44"/>
        <v/>
      </c>
      <c r="D102" s="68" t="str">
        <f t="shared" ca="1" si="45"/>
        <v/>
      </c>
      <c r="E102" s="67" t="str">
        <f t="shared" ca="1" si="46"/>
        <v/>
      </c>
      <c r="F102" s="68" t="str">
        <f t="shared" ca="1" si="47"/>
        <v/>
      </c>
      <c r="G102" s="67" t="str">
        <f t="shared" ca="1" si="48"/>
        <v/>
      </c>
      <c r="H102" s="68" t="str">
        <f t="shared" ca="1" si="49"/>
        <v/>
      </c>
      <c r="I102" s="67" t="str">
        <f t="shared" ca="1" si="50"/>
        <v/>
      </c>
      <c r="J102" s="68" t="str">
        <f t="shared" ca="1" si="51"/>
        <v/>
      </c>
      <c r="K102" s="73" t="str">
        <f t="shared" ca="1" si="52"/>
        <v/>
      </c>
      <c r="L102" s="73" t="str">
        <f t="shared" ca="1" si="53"/>
        <v/>
      </c>
      <c r="M102" s="73" t="str">
        <f t="shared" ca="1" si="54"/>
        <v/>
      </c>
      <c r="N102" s="73" t="str">
        <f t="shared" ca="1" si="55"/>
        <v/>
      </c>
      <c r="O102" s="73" t="str">
        <f t="shared" ca="1" si="56"/>
        <v/>
      </c>
      <c r="P102" s="73" t="str">
        <f t="shared" ca="1" si="57"/>
        <v/>
      </c>
      <c r="Q102" s="73" t="str">
        <f t="shared" ca="1" si="58"/>
        <v/>
      </c>
      <c r="R102" s="73" t="str">
        <f t="shared" ca="1" si="59"/>
        <v/>
      </c>
      <c r="S102" s="73" t="str">
        <f t="shared" ca="1" si="60"/>
        <v/>
      </c>
      <c r="T102" s="73" t="str">
        <f t="shared" ca="1" si="61"/>
        <v/>
      </c>
      <c r="U102" s="73" t="str">
        <f t="shared" ca="1" si="62"/>
        <v/>
      </c>
      <c r="V102" s="73" t="str">
        <f t="shared" ca="1" si="63"/>
        <v/>
      </c>
      <c r="W102" s="73" t="str">
        <f t="shared" ca="1" si="64"/>
        <v/>
      </c>
      <c r="X102" s="73" t="str">
        <f t="shared" ca="1" si="65"/>
        <v/>
      </c>
      <c r="Y102" s="73" t="str">
        <f t="shared" ca="1" si="66"/>
        <v/>
      </c>
      <c r="Z102" s="73" t="str">
        <f t="shared" ca="1" si="67"/>
        <v/>
      </c>
      <c r="AA102" s="73" t="str">
        <f t="shared" ca="1" si="68"/>
        <v/>
      </c>
      <c r="AB102" s="73" t="str">
        <f t="shared" ca="1" si="69"/>
        <v/>
      </c>
      <c r="AC102" s="73" t="str">
        <f t="shared" ca="1" si="70"/>
        <v/>
      </c>
      <c r="AD102" s="73" t="str">
        <f t="shared" ca="1" si="71"/>
        <v/>
      </c>
      <c r="AE102" s="73" t="str">
        <f t="shared" ca="1" si="72"/>
        <v/>
      </c>
      <c r="AF102" s="73" t="str">
        <f t="shared" ca="1" si="73"/>
        <v/>
      </c>
      <c r="AG102" s="78" t="str">
        <f t="shared" ca="1" si="74"/>
        <v/>
      </c>
      <c r="AH102" s="78" t="str">
        <f t="shared" ca="1" si="74"/>
        <v/>
      </c>
      <c r="AI102" s="78" t="str">
        <f t="shared" ca="1" si="74"/>
        <v/>
      </c>
      <c r="AJ102" s="82" t="str">
        <f t="shared" ca="1" si="74"/>
        <v/>
      </c>
      <c r="AK102" s="3" t="str">
        <f t="shared" ca="1" si="74"/>
        <v/>
      </c>
      <c r="AL102" s="1" t="e">
        <f t="shared" ca="1" si="76"/>
        <v>#VALUE!</v>
      </c>
      <c r="AM102" s="1" t="e">
        <f t="shared" ca="1" si="77"/>
        <v>#VALUE!</v>
      </c>
      <c r="AN102" s="1" t="e">
        <f t="shared" ca="1" si="78"/>
        <v>#VALUE!</v>
      </c>
      <c r="AO102" s="1" t="e">
        <f t="shared" ca="1" si="79"/>
        <v>#VALUE!</v>
      </c>
      <c r="AP102" s="1" t="str">
        <f t="shared" ca="1" si="80"/>
        <v>OK</v>
      </c>
    </row>
    <row r="103" spans="1:42" s="1" customFormat="1" x14ac:dyDescent="0.15">
      <c r="A103" s="2">
        <v>99</v>
      </c>
      <c r="B103" s="7" t="str">
        <f t="shared" ca="1" si="75"/>
        <v/>
      </c>
      <c r="C103" s="67" t="str">
        <f t="shared" ca="1" si="44"/>
        <v/>
      </c>
      <c r="D103" s="68" t="str">
        <f t="shared" ca="1" si="45"/>
        <v/>
      </c>
      <c r="E103" s="67" t="str">
        <f t="shared" ca="1" si="46"/>
        <v/>
      </c>
      <c r="F103" s="68" t="str">
        <f t="shared" ca="1" si="47"/>
        <v/>
      </c>
      <c r="G103" s="67" t="str">
        <f t="shared" ca="1" si="48"/>
        <v/>
      </c>
      <c r="H103" s="68" t="str">
        <f t="shared" ca="1" si="49"/>
        <v/>
      </c>
      <c r="I103" s="67" t="str">
        <f t="shared" ca="1" si="50"/>
        <v/>
      </c>
      <c r="J103" s="68" t="str">
        <f t="shared" ca="1" si="51"/>
        <v/>
      </c>
      <c r="K103" s="73" t="str">
        <f t="shared" ca="1" si="52"/>
        <v/>
      </c>
      <c r="L103" s="73" t="str">
        <f t="shared" ca="1" si="53"/>
        <v/>
      </c>
      <c r="M103" s="73" t="str">
        <f t="shared" ca="1" si="54"/>
        <v/>
      </c>
      <c r="N103" s="73" t="str">
        <f t="shared" ca="1" si="55"/>
        <v/>
      </c>
      <c r="O103" s="73" t="str">
        <f t="shared" ca="1" si="56"/>
        <v/>
      </c>
      <c r="P103" s="73" t="str">
        <f t="shared" ca="1" si="57"/>
        <v/>
      </c>
      <c r="Q103" s="73" t="str">
        <f t="shared" ca="1" si="58"/>
        <v/>
      </c>
      <c r="R103" s="73" t="str">
        <f t="shared" ca="1" si="59"/>
        <v/>
      </c>
      <c r="S103" s="73" t="str">
        <f t="shared" ca="1" si="60"/>
        <v/>
      </c>
      <c r="T103" s="73" t="str">
        <f t="shared" ca="1" si="61"/>
        <v/>
      </c>
      <c r="U103" s="73" t="str">
        <f t="shared" ca="1" si="62"/>
        <v/>
      </c>
      <c r="V103" s="73" t="str">
        <f t="shared" ca="1" si="63"/>
        <v/>
      </c>
      <c r="W103" s="73" t="str">
        <f t="shared" ca="1" si="64"/>
        <v/>
      </c>
      <c r="X103" s="73" t="str">
        <f t="shared" ca="1" si="65"/>
        <v/>
      </c>
      <c r="Y103" s="73" t="str">
        <f t="shared" ca="1" si="66"/>
        <v/>
      </c>
      <c r="Z103" s="73" t="str">
        <f t="shared" ca="1" si="67"/>
        <v/>
      </c>
      <c r="AA103" s="73" t="str">
        <f t="shared" ca="1" si="68"/>
        <v/>
      </c>
      <c r="AB103" s="73" t="str">
        <f t="shared" ca="1" si="69"/>
        <v/>
      </c>
      <c r="AC103" s="73" t="str">
        <f t="shared" ca="1" si="70"/>
        <v/>
      </c>
      <c r="AD103" s="73" t="str">
        <f t="shared" ca="1" si="71"/>
        <v/>
      </c>
      <c r="AE103" s="73" t="str">
        <f t="shared" ca="1" si="72"/>
        <v/>
      </c>
      <c r="AF103" s="73" t="str">
        <f t="shared" ca="1" si="73"/>
        <v/>
      </c>
      <c r="AG103" s="78" t="str">
        <f t="shared" ca="1" si="74"/>
        <v/>
      </c>
      <c r="AH103" s="78" t="str">
        <f t="shared" ca="1" si="74"/>
        <v/>
      </c>
      <c r="AI103" s="78" t="str">
        <f t="shared" ca="1" si="74"/>
        <v/>
      </c>
      <c r="AJ103" s="82" t="str">
        <f t="shared" ca="1" si="74"/>
        <v/>
      </c>
      <c r="AK103" s="3" t="str">
        <f t="shared" ca="1" si="74"/>
        <v/>
      </c>
      <c r="AL103" s="1" t="e">
        <f t="shared" ca="1" si="76"/>
        <v>#VALUE!</v>
      </c>
      <c r="AM103" s="1" t="e">
        <f t="shared" ca="1" si="77"/>
        <v>#VALUE!</v>
      </c>
      <c r="AN103" s="1" t="e">
        <f t="shared" ca="1" si="78"/>
        <v>#VALUE!</v>
      </c>
      <c r="AO103" s="1" t="e">
        <f t="shared" ca="1" si="79"/>
        <v>#VALUE!</v>
      </c>
      <c r="AP103" s="1" t="str">
        <f t="shared" ca="1" si="80"/>
        <v>OK</v>
      </c>
    </row>
    <row r="104" spans="1:42" s="1" customFormat="1" x14ac:dyDescent="0.15">
      <c r="A104" s="2">
        <v>100</v>
      </c>
      <c r="B104" s="7" t="str">
        <f t="shared" ca="1" si="75"/>
        <v/>
      </c>
      <c r="C104" s="67" t="str">
        <f t="shared" ca="1" si="44"/>
        <v/>
      </c>
      <c r="D104" s="68" t="str">
        <f t="shared" ca="1" si="45"/>
        <v/>
      </c>
      <c r="E104" s="67" t="str">
        <f t="shared" ca="1" si="46"/>
        <v/>
      </c>
      <c r="F104" s="68" t="str">
        <f t="shared" ca="1" si="47"/>
        <v/>
      </c>
      <c r="G104" s="67" t="str">
        <f t="shared" ca="1" si="48"/>
        <v/>
      </c>
      <c r="H104" s="68" t="str">
        <f t="shared" ca="1" si="49"/>
        <v/>
      </c>
      <c r="I104" s="67" t="str">
        <f t="shared" ca="1" si="50"/>
        <v/>
      </c>
      <c r="J104" s="68" t="str">
        <f t="shared" ca="1" si="51"/>
        <v/>
      </c>
      <c r="K104" s="73" t="str">
        <f t="shared" ca="1" si="52"/>
        <v/>
      </c>
      <c r="L104" s="73" t="str">
        <f t="shared" ca="1" si="53"/>
        <v/>
      </c>
      <c r="M104" s="73" t="str">
        <f t="shared" ca="1" si="54"/>
        <v/>
      </c>
      <c r="N104" s="73" t="str">
        <f t="shared" ca="1" si="55"/>
        <v/>
      </c>
      <c r="O104" s="73" t="str">
        <f t="shared" ca="1" si="56"/>
        <v/>
      </c>
      <c r="P104" s="73" t="str">
        <f t="shared" ca="1" si="57"/>
        <v/>
      </c>
      <c r="Q104" s="73" t="str">
        <f t="shared" ca="1" si="58"/>
        <v/>
      </c>
      <c r="R104" s="73" t="str">
        <f t="shared" ca="1" si="59"/>
        <v/>
      </c>
      <c r="S104" s="73" t="str">
        <f t="shared" ca="1" si="60"/>
        <v/>
      </c>
      <c r="T104" s="73" t="str">
        <f t="shared" ca="1" si="61"/>
        <v/>
      </c>
      <c r="U104" s="73" t="str">
        <f t="shared" ca="1" si="62"/>
        <v/>
      </c>
      <c r="V104" s="73" t="str">
        <f t="shared" ca="1" si="63"/>
        <v/>
      </c>
      <c r="W104" s="73" t="str">
        <f t="shared" ca="1" si="64"/>
        <v/>
      </c>
      <c r="X104" s="73" t="str">
        <f t="shared" ca="1" si="65"/>
        <v/>
      </c>
      <c r="Y104" s="73" t="str">
        <f t="shared" ca="1" si="66"/>
        <v/>
      </c>
      <c r="Z104" s="73" t="str">
        <f t="shared" ca="1" si="67"/>
        <v/>
      </c>
      <c r="AA104" s="73" t="str">
        <f t="shared" ca="1" si="68"/>
        <v/>
      </c>
      <c r="AB104" s="73" t="str">
        <f t="shared" ca="1" si="69"/>
        <v/>
      </c>
      <c r="AC104" s="73" t="str">
        <f t="shared" ca="1" si="70"/>
        <v/>
      </c>
      <c r="AD104" s="73" t="str">
        <f t="shared" ca="1" si="71"/>
        <v/>
      </c>
      <c r="AE104" s="73" t="str">
        <f t="shared" ca="1" si="72"/>
        <v/>
      </c>
      <c r="AF104" s="73" t="str">
        <f t="shared" ca="1" si="73"/>
        <v/>
      </c>
      <c r="AG104" s="78" t="str">
        <f t="shared" ca="1" si="74"/>
        <v/>
      </c>
      <c r="AH104" s="78" t="str">
        <f t="shared" ca="1" si="74"/>
        <v/>
      </c>
      <c r="AI104" s="78" t="str">
        <f t="shared" ca="1" si="74"/>
        <v/>
      </c>
      <c r="AJ104" s="82" t="str">
        <f t="shared" ca="1" si="74"/>
        <v/>
      </c>
      <c r="AK104" s="3" t="str">
        <f t="shared" ca="1" si="74"/>
        <v/>
      </c>
      <c r="AL104" s="1" t="e">
        <f t="shared" ca="1" si="76"/>
        <v>#VALUE!</v>
      </c>
      <c r="AM104" s="1" t="e">
        <f t="shared" ca="1" si="77"/>
        <v>#VALUE!</v>
      </c>
      <c r="AN104" s="1" t="e">
        <f t="shared" ca="1" si="78"/>
        <v>#VALUE!</v>
      </c>
      <c r="AO104" s="1" t="e">
        <f t="shared" ca="1" si="79"/>
        <v>#VALUE!</v>
      </c>
      <c r="AP104" s="1" t="str">
        <f t="shared" ca="1" si="80"/>
        <v>OK</v>
      </c>
    </row>
  </sheetData>
  <sheetProtection password="CC71" sheet="1" objects="1" scenarios="1"/>
  <mergeCells count="17">
    <mergeCell ref="U2:V2"/>
    <mergeCell ref="S2:T2"/>
    <mergeCell ref="AE2:AF2"/>
    <mergeCell ref="W2:X2"/>
    <mergeCell ref="AC2:AD2"/>
    <mergeCell ref="AA2:AB2"/>
    <mergeCell ref="Y2:Z2"/>
    <mergeCell ref="G2:G3"/>
    <mergeCell ref="A2:A3"/>
    <mergeCell ref="B2:B3"/>
    <mergeCell ref="E2:E3"/>
    <mergeCell ref="C2:C3"/>
    <mergeCell ref="K2:L2"/>
    <mergeCell ref="M2:N2"/>
    <mergeCell ref="O2:P2"/>
    <mergeCell ref="Q2:R2"/>
    <mergeCell ref="I2:I3"/>
  </mergeCells>
  <phoneticPr fontId="2"/>
  <conditionalFormatting sqref="AL4">
    <cfRule type="expression" dxfId="430" priority="1">
      <formula>$AL$4="NG"</formula>
    </cfRule>
  </conditionalFormatting>
  <pageMargins left="0.7" right="0.7" top="0.75" bottom="0.75" header="0.3" footer="0.3"/>
  <pageSetup paperSize="9" scale="3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87"/>
  <sheetViews>
    <sheetView tabSelected="1" view="pageBreakPreview" zoomScale="90" zoomScaleNormal="100" zoomScaleSheetLayoutView="90" workbookViewId="0">
      <selection activeCell="H5" sqref="H5"/>
    </sheetView>
  </sheetViews>
  <sheetFormatPr defaultRowHeight="22.5" customHeight="1" x14ac:dyDescent="0.15"/>
  <cols>
    <col min="1" max="17" width="14.625" style="21" customWidth="1"/>
    <col min="18" max="18" width="23.25" style="46" customWidth="1"/>
    <col min="19" max="19" width="23.5" style="21" bestFit="1" customWidth="1"/>
    <col min="20" max="20" width="18.875" style="21" bestFit="1" customWidth="1"/>
    <col min="21" max="21" width="11.125" style="21" bestFit="1" customWidth="1"/>
    <col min="22" max="16384" width="9" style="21"/>
  </cols>
  <sheetData>
    <row r="1" spans="1:21" s="18" customFormat="1" ht="22.5" customHeight="1" x14ac:dyDescent="0.15">
      <c r="A1" s="305" t="s">
        <v>243</v>
      </c>
      <c r="B1" s="305"/>
      <c r="C1" s="305"/>
      <c r="D1" s="305"/>
      <c r="E1" s="305"/>
      <c r="F1" s="305"/>
      <c r="G1" s="305"/>
      <c r="H1" s="305"/>
      <c r="I1" s="305"/>
      <c r="J1" s="305"/>
      <c r="K1" s="305"/>
      <c r="L1" s="305"/>
      <c r="M1" s="305"/>
      <c r="N1" s="187" t="s">
        <v>210</v>
      </c>
      <c r="O1" s="201"/>
      <c r="P1" s="188" t="s">
        <v>209</v>
      </c>
      <c r="Q1" s="202"/>
      <c r="R1" s="186" t="s">
        <v>93</v>
      </c>
      <c r="S1" s="130" t="s">
        <v>208</v>
      </c>
      <c r="T1" s="125"/>
    </row>
    <row r="2" spans="1:21" s="19" customFormat="1" ht="17.25" x14ac:dyDescent="0.15">
      <c r="A2" s="169" t="s">
        <v>228</v>
      </c>
      <c r="B2" s="169"/>
      <c r="C2" s="169"/>
      <c r="D2" s="169"/>
      <c r="E2" s="169"/>
      <c r="F2" s="169"/>
      <c r="G2" s="169" t="s">
        <v>232</v>
      </c>
      <c r="H2" s="169"/>
      <c r="I2" s="169"/>
      <c r="J2" s="169"/>
      <c r="K2" s="169"/>
      <c r="L2" s="119"/>
      <c r="M2" s="120"/>
      <c r="N2" s="119"/>
      <c r="O2" s="170"/>
      <c r="P2" s="121"/>
      <c r="Q2" s="121"/>
      <c r="R2" s="43"/>
      <c r="S2" s="103" t="s">
        <v>230</v>
      </c>
      <c r="T2" s="126"/>
      <c r="U2" s="18"/>
    </row>
    <row r="3" spans="1:21" s="19" customFormat="1" ht="22.5" customHeight="1" x14ac:dyDescent="0.15">
      <c r="A3" s="171" t="s">
        <v>59</v>
      </c>
      <c r="B3" s="296"/>
      <c r="C3" s="297"/>
      <c r="D3" s="297"/>
      <c r="E3" s="298"/>
      <c r="F3" s="172"/>
      <c r="G3" s="306" t="s">
        <v>1</v>
      </c>
      <c r="H3" s="308" t="s">
        <v>234</v>
      </c>
      <c r="I3" s="309"/>
      <c r="J3" s="306" t="s">
        <v>2</v>
      </c>
      <c r="K3" s="306" t="s">
        <v>204</v>
      </c>
      <c r="L3" s="310" t="s">
        <v>205</v>
      </c>
      <c r="M3" s="169"/>
      <c r="N3" s="295" t="s">
        <v>203</v>
      </c>
      <c r="O3" s="295"/>
      <c r="P3" s="295"/>
      <c r="Q3" s="169"/>
      <c r="R3" s="44" t="str">
        <f>IF(COUNTIF(R5:U87,"NG"),"要修正！","クリア ! ")</f>
        <v xml:space="preserve">クリア ! </v>
      </c>
      <c r="S3" s="19" t="s">
        <v>189</v>
      </c>
      <c r="U3" s="18"/>
    </row>
    <row r="4" spans="1:21" s="19" customFormat="1" ht="22.5" customHeight="1" x14ac:dyDescent="0.15">
      <c r="A4" s="171" t="s">
        <v>58</v>
      </c>
      <c r="B4" s="296"/>
      <c r="C4" s="297"/>
      <c r="D4" s="297"/>
      <c r="E4" s="298"/>
      <c r="F4" s="172"/>
      <c r="G4" s="307"/>
      <c r="H4" s="200" t="s">
        <v>241</v>
      </c>
      <c r="I4" s="200" t="s">
        <v>242</v>
      </c>
      <c r="J4" s="307"/>
      <c r="K4" s="307"/>
      <c r="L4" s="311"/>
      <c r="M4" s="174"/>
      <c r="N4" s="189" t="s">
        <v>200</v>
      </c>
      <c r="O4" s="190" t="s">
        <v>201</v>
      </c>
      <c r="P4" s="190" t="s">
        <v>204</v>
      </c>
      <c r="Q4" s="169"/>
      <c r="R4" s="299" t="str">
        <f>IF(R3="要修正！","※「クリア！」になるようNG箇所を修正してください。","")</f>
        <v/>
      </c>
    </row>
    <row r="5" spans="1:21" s="19" customFormat="1" ht="22.5" customHeight="1" x14ac:dyDescent="0.15">
      <c r="A5" s="171" t="s">
        <v>60</v>
      </c>
      <c r="B5" s="301"/>
      <c r="C5" s="297"/>
      <c r="D5" s="297"/>
      <c r="E5" s="298"/>
      <c r="F5" s="172"/>
      <c r="G5" s="175" t="s">
        <v>158</v>
      </c>
      <c r="H5" s="176"/>
      <c r="I5" s="176"/>
      <c r="J5" s="177">
        <f>H5-I5</f>
        <v>0</v>
      </c>
      <c r="K5" s="178" t="str">
        <f>IFERROR(J5/H5*100,"")</f>
        <v/>
      </c>
      <c r="L5" s="179"/>
      <c r="M5" s="174"/>
      <c r="N5" s="191"/>
      <c r="O5" s="192">
        <f>H5-N5</f>
        <v>0</v>
      </c>
      <c r="P5" s="193"/>
      <c r="Q5" s="169"/>
      <c r="R5" s="300"/>
    </row>
    <row r="6" spans="1:21" s="19" customFormat="1" ht="22.5" customHeight="1" x14ac:dyDescent="0.15">
      <c r="A6" s="171" t="s">
        <v>61</v>
      </c>
      <c r="B6" s="296"/>
      <c r="C6" s="297"/>
      <c r="D6" s="297"/>
      <c r="E6" s="298"/>
      <c r="F6" s="172"/>
      <c r="G6" s="175" t="s">
        <v>3</v>
      </c>
      <c r="H6" s="176"/>
      <c r="I6" s="176"/>
      <c r="J6" s="177">
        <f t="shared" ref="J6:J8" si="0">H6-I6</f>
        <v>0</v>
      </c>
      <c r="K6" s="178" t="str">
        <f>IFERROR(J6/H6*100,"")</f>
        <v/>
      </c>
      <c r="L6" s="179"/>
      <c r="M6" s="174"/>
      <c r="N6" s="191"/>
      <c r="O6" s="192">
        <f>H6-N6</f>
        <v>0</v>
      </c>
      <c r="P6" s="193"/>
      <c r="Q6" s="169"/>
      <c r="R6" s="45" t="s">
        <v>191</v>
      </c>
      <c r="S6" s="109" t="s">
        <v>199</v>
      </c>
    </row>
    <row r="7" spans="1:21" s="19" customFormat="1" ht="22.5" customHeight="1" x14ac:dyDescent="0.15">
      <c r="A7" s="180"/>
      <c r="B7" s="181"/>
      <c r="C7" s="182"/>
      <c r="D7" s="182"/>
      <c r="E7" s="182"/>
      <c r="F7" s="182"/>
      <c r="G7" s="175" t="s">
        <v>211</v>
      </c>
      <c r="H7" s="176"/>
      <c r="I7" s="176"/>
      <c r="J7" s="177">
        <f t="shared" si="0"/>
        <v>0</v>
      </c>
      <c r="K7" s="178" t="str">
        <f>IFERROR(J7/H7*100,"")</f>
        <v/>
      </c>
      <c r="L7" s="179"/>
      <c r="M7" s="174"/>
      <c r="N7" s="191"/>
      <c r="O7" s="192">
        <f>H7-N7</f>
        <v>0</v>
      </c>
      <c r="P7" s="193"/>
      <c r="Q7" s="169"/>
      <c r="R7" s="45"/>
      <c r="S7" s="109"/>
    </row>
    <row r="8" spans="1:21" s="19" customFormat="1" ht="22.5" customHeight="1" x14ac:dyDescent="0.15">
      <c r="A8" s="180"/>
      <c r="B8" s="181"/>
      <c r="C8" s="182"/>
      <c r="D8" s="182"/>
      <c r="E8" s="182"/>
      <c r="F8" s="182"/>
      <c r="G8" s="175" t="s">
        <v>212</v>
      </c>
      <c r="H8" s="176"/>
      <c r="I8" s="176"/>
      <c r="J8" s="177">
        <f t="shared" si="0"/>
        <v>0</v>
      </c>
      <c r="K8" s="178" t="str">
        <f>IFERROR(J8/H8*100,"")</f>
        <v/>
      </c>
      <c r="L8" s="179"/>
      <c r="M8" s="174"/>
      <c r="N8" s="191"/>
      <c r="O8" s="192">
        <f>H8-N8</f>
        <v>0</v>
      </c>
      <c r="P8" s="193"/>
      <c r="Q8" s="169"/>
      <c r="R8" s="45"/>
      <c r="S8" s="109"/>
    </row>
    <row r="9" spans="1:21" s="19" customFormat="1" ht="22.5" customHeight="1" x14ac:dyDescent="0.15">
      <c r="A9" s="169"/>
      <c r="B9" s="169"/>
      <c r="C9" s="169"/>
      <c r="D9" s="169"/>
      <c r="E9" s="183"/>
      <c r="F9" s="183"/>
      <c r="G9" s="175" t="s">
        <v>36</v>
      </c>
      <c r="H9" s="177">
        <f>H5+H6*0.939+H7*1.299+H8*1.56</f>
        <v>0</v>
      </c>
      <c r="I9" s="177">
        <f>I5+I6*0.939+I7*1.299+I8*1.56</f>
        <v>0</v>
      </c>
      <c r="J9" s="177">
        <f>J5+J6*0.939+J7*1.299+J8*1.56</f>
        <v>0</v>
      </c>
      <c r="K9" s="178" t="str">
        <f>IFERROR(J9/H9*100,"")</f>
        <v/>
      </c>
      <c r="L9" s="173" t="str">
        <f>IF((K9=""),"",IF(K9&gt;=5,"OK","NG"))</f>
        <v/>
      </c>
      <c r="M9" s="174"/>
      <c r="N9" s="194">
        <f>N5+N6*0.939+N7*1.299+N8*1.56</f>
        <v>0</v>
      </c>
      <c r="O9" s="188">
        <f>O5+O6*0.939+O7*1.299+O8*1.56</f>
        <v>0</v>
      </c>
      <c r="P9" s="188" t="str">
        <f>IFERROR(O9/H9*100,"")</f>
        <v/>
      </c>
      <c r="Q9" s="169"/>
      <c r="R9" s="112" t="str">
        <f>IF((L9&lt;&gt;"NG"),"OK","NG")</f>
        <v>OK</v>
      </c>
      <c r="S9" s="110" t="str">
        <f>IF(AND((O1="○"),(K9&lt;10)),"NG","OK")</f>
        <v>OK</v>
      </c>
    </row>
    <row r="10" spans="1:21" ht="22.5" customHeight="1" x14ac:dyDescent="0.15">
      <c r="A10" s="184" t="s">
        <v>235</v>
      </c>
      <c r="B10" s="184"/>
      <c r="C10" s="184"/>
      <c r="D10" s="184"/>
      <c r="E10" s="184"/>
      <c r="F10" s="184"/>
      <c r="G10" s="184"/>
      <c r="H10" s="184"/>
      <c r="I10" s="184"/>
      <c r="J10" s="184"/>
      <c r="K10" s="184"/>
      <c r="L10" s="184"/>
      <c r="M10" s="184"/>
      <c r="N10" s="185"/>
      <c r="O10" s="184"/>
      <c r="P10" s="18"/>
      <c r="Q10" s="18"/>
    </row>
    <row r="11" spans="1:21" s="48" customFormat="1" ht="17.25" x14ac:dyDescent="0.15">
      <c r="A11" s="22" t="s">
        <v>38</v>
      </c>
      <c r="B11" s="257" t="s">
        <v>21</v>
      </c>
      <c r="C11" s="258"/>
      <c r="D11" s="22" t="s">
        <v>22</v>
      </c>
      <c r="E11" s="22" t="s">
        <v>231</v>
      </c>
      <c r="F11" s="22" t="s">
        <v>215</v>
      </c>
      <c r="G11" s="166" t="s">
        <v>88</v>
      </c>
      <c r="H11" s="166" t="s">
        <v>89</v>
      </c>
      <c r="I11" s="161" t="s">
        <v>67</v>
      </c>
      <c r="J11" s="161" t="s">
        <v>148</v>
      </c>
      <c r="K11" s="161" t="s">
        <v>116</v>
      </c>
      <c r="L11" s="302" t="s">
        <v>128</v>
      </c>
      <c r="M11" s="303"/>
      <c r="N11" s="304"/>
      <c r="O11" s="47"/>
      <c r="P11" s="128"/>
      <c r="Q11" s="129"/>
      <c r="R11" s="23" t="s">
        <v>190</v>
      </c>
      <c r="S11" s="47" t="s">
        <v>193</v>
      </c>
      <c r="U11" s="21"/>
    </row>
    <row r="12" spans="1:21" ht="22.5" customHeight="1" x14ac:dyDescent="0.15">
      <c r="A12" s="158"/>
      <c r="B12" s="293"/>
      <c r="C12" s="294"/>
      <c r="D12" s="12"/>
      <c r="E12" s="214"/>
      <c r="F12" s="13"/>
      <c r="G12" s="14"/>
      <c r="H12" s="14"/>
      <c r="I12" s="15"/>
      <c r="J12" s="15"/>
      <c r="K12" s="15"/>
      <c r="L12" s="241"/>
      <c r="M12" s="243"/>
      <c r="N12" s="242"/>
      <c r="O12" s="47"/>
      <c r="P12" s="18"/>
      <c r="Q12" s="18"/>
      <c r="R12" s="160" t="str">
        <f>IFERROR(INDEX(E12:E19,MATCH(MAX(D12:D19),D12:D19,0)),"")</f>
        <v/>
      </c>
      <c r="S12" s="102" t="str">
        <f t="shared" ref="S12:S19" si="1">IF(OR(D12=0,D12=""),"OK",(IF(OR(G12=""),"NG","OK")))</f>
        <v>OK</v>
      </c>
      <c r="U12" s="21" t="s">
        <v>216</v>
      </c>
    </row>
    <row r="13" spans="1:21" ht="22.5" customHeight="1" x14ac:dyDescent="0.15">
      <c r="A13" s="158"/>
      <c r="B13" s="293"/>
      <c r="C13" s="294"/>
      <c r="D13" s="12"/>
      <c r="E13" s="214"/>
      <c r="F13" s="13"/>
      <c r="G13" s="14"/>
      <c r="H13" s="14"/>
      <c r="I13" s="15"/>
      <c r="J13" s="15"/>
      <c r="K13" s="15"/>
      <c r="L13" s="241"/>
      <c r="M13" s="243"/>
      <c r="N13" s="242"/>
      <c r="O13" s="47"/>
      <c r="P13" s="18"/>
      <c r="Q13" s="18"/>
      <c r="R13" s="101"/>
      <c r="S13" s="102" t="str">
        <f>IF(OR(D13=0,D13=""),"OK",(IF(OR(G13=""),"NG","OK")))</f>
        <v>OK</v>
      </c>
      <c r="U13" s="21" t="s">
        <v>218</v>
      </c>
    </row>
    <row r="14" spans="1:21" ht="22.5" customHeight="1" x14ac:dyDescent="0.15">
      <c r="A14" s="158"/>
      <c r="B14" s="293"/>
      <c r="C14" s="294"/>
      <c r="D14" s="12"/>
      <c r="E14" s="214"/>
      <c r="F14" s="13"/>
      <c r="G14" s="14"/>
      <c r="H14" s="14"/>
      <c r="I14" s="15"/>
      <c r="J14" s="15"/>
      <c r="K14" s="15"/>
      <c r="L14" s="241"/>
      <c r="M14" s="243"/>
      <c r="N14" s="242"/>
      <c r="O14" s="47"/>
      <c r="P14" s="18"/>
      <c r="Q14" s="18"/>
      <c r="R14" s="101"/>
      <c r="S14" s="102" t="str">
        <f>IF(OR(D14=0,D14=""),"OK",(IF(OR(G14=""),"NG","OK")))</f>
        <v>OK</v>
      </c>
      <c r="U14" s="21" t="s">
        <v>217</v>
      </c>
    </row>
    <row r="15" spans="1:21" ht="22.5" customHeight="1" x14ac:dyDescent="0.15">
      <c r="A15" s="158"/>
      <c r="B15" s="293"/>
      <c r="C15" s="294"/>
      <c r="D15" s="12"/>
      <c r="E15" s="214"/>
      <c r="F15" s="13"/>
      <c r="G15" s="14"/>
      <c r="H15" s="14"/>
      <c r="I15" s="15"/>
      <c r="J15" s="15"/>
      <c r="K15" s="15"/>
      <c r="L15" s="241"/>
      <c r="M15" s="243"/>
      <c r="N15" s="242"/>
      <c r="O15" s="47"/>
      <c r="P15" s="18"/>
      <c r="Q15" s="18"/>
      <c r="R15" s="101"/>
      <c r="S15" s="102" t="str">
        <f t="shared" si="1"/>
        <v>OK</v>
      </c>
      <c r="U15" s="138" t="s">
        <v>219</v>
      </c>
    </row>
    <row r="16" spans="1:21" ht="22.5" customHeight="1" x14ac:dyDescent="0.15">
      <c r="A16" s="158"/>
      <c r="B16" s="293"/>
      <c r="C16" s="294"/>
      <c r="D16" s="12"/>
      <c r="E16" s="214"/>
      <c r="F16" s="13"/>
      <c r="G16" s="14"/>
      <c r="H16" s="14"/>
      <c r="I16" s="15"/>
      <c r="J16" s="15"/>
      <c r="K16" s="15"/>
      <c r="L16" s="241"/>
      <c r="M16" s="243"/>
      <c r="N16" s="242"/>
      <c r="O16" s="47"/>
      <c r="P16" s="18"/>
      <c r="Q16" s="18"/>
      <c r="R16" s="101"/>
      <c r="S16" s="102" t="str">
        <f t="shared" si="1"/>
        <v>OK</v>
      </c>
    </row>
    <row r="17" spans="1:21" ht="22.5" customHeight="1" x14ac:dyDescent="0.15">
      <c r="A17" s="158"/>
      <c r="B17" s="293"/>
      <c r="C17" s="294"/>
      <c r="D17" s="12"/>
      <c r="E17" s="214"/>
      <c r="F17" s="13"/>
      <c r="G17" s="14"/>
      <c r="H17" s="14"/>
      <c r="I17" s="15"/>
      <c r="J17" s="15"/>
      <c r="K17" s="15"/>
      <c r="L17" s="241"/>
      <c r="M17" s="243"/>
      <c r="N17" s="242"/>
      <c r="O17" s="47"/>
      <c r="P17" s="18"/>
      <c r="Q17" s="18"/>
      <c r="R17" s="101"/>
      <c r="S17" s="102" t="str">
        <f t="shared" si="1"/>
        <v>OK</v>
      </c>
    </row>
    <row r="18" spans="1:21" ht="22.5" customHeight="1" x14ac:dyDescent="0.15">
      <c r="A18" s="158"/>
      <c r="B18" s="293"/>
      <c r="C18" s="294"/>
      <c r="D18" s="12"/>
      <c r="E18" s="214"/>
      <c r="F18" s="13"/>
      <c r="G18" s="14"/>
      <c r="H18" s="14"/>
      <c r="I18" s="15"/>
      <c r="J18" s="15"/>
      <c r="K18" s="15"/>
      <c r="L18" s="241"/>
      <c r="M18" s="243"/>
      <c r="N18" s="242"/>
      <c r="O18" s="47"/>
      <c r="P18" s="18"/>
      <c r="Q18" s="18"/>
      <c r="R18" s="101"/>
      <c r="S18" s="102" t="str">
        <f t="shared" si="1"/>
        <v>OK</v>
      </c>
    </row>
    <row r="19" spans="1:21" ht="22.5" customHeight="1" x14ac:dyDescent="0.15">
      <c r="A19" s="158"/>
      <c r="B19" s="293"/>
      <c r="C19" s="294"/>
      <c r="D19" s="12"/>
      <c r="E19" s="214"/>
      <c r="F19" s="13"/>
      <c r="G19" s="14"/>
      <c r="H19" s="14"/>
      <c r="I19" s="15"/>
      <c r="J19" s="15"/>
      <c r="K19" s="15"/>
      <c r="L19" s="241"/>
      <c r="M19" s="243"/>
      <c r="N19" s="242"/>
      <c r="O19" s="47"/>
      <c r="P19" s="18"/>
      <c r="Q19" s="18"/>
      <c r="R19" s="101"/>
      <c r="S19" s="102" t="str">
        <f t="shared" si="1"/>
        <v>OK</v>
      </c>
    </row>
    <row r="20" spans="1:21" ht="17.25" x14ac:dyDescent="0.15">
      <c r="A20" s="164" t="s">
        <v>0</v>
      </c>
      <c r="B20" s="255" t="s">
        <v>34</v>
      </c>
      <c r="C20" s="256"/>
      <c r="D20" s="20">
        <f>SUM(D12:D19)</f>
        <v>0</v>
      </c>
      <c r="E20" s="164" t="s">
        <v>34</v>
      </c>
      <c r="F20" s="164"/>
      <c r="G20" s="159"/>
      <c r="H20" s="159" t="s">
        <v>34</v>
      </c>
      <c r="I20" s="159" t="s">
        <v>34</v>
      </c>
      <c r="J20" s="159" t="s">
        <v>34</v>
      </c>
      <c r="K20" s="159" t="s">
        <v>34</v>
      </c>
      <c r="L20" s="255" t="s">
        <v>34</v>
      </c>
      <c r="M20" s="259"/>
      <c r="N20" s="256"/>
      <c r="O20" s="47"/>
      <c r="P20" s="18"/>
      <c r="Q20" s="18"/>
      <c r="R20" s="21"/>
    </row>
    <row r="21" spans="1:21" ht="17.25" x14ac:dyDescent="0.15">
      <c r="A21" s="23"/>
      <c r="B21" s="24"/>
      <c r="C21" s="24"/>
      <c r="O21" s="47"/>
      <c r="P21" s="18"/>
      <c r="Q21" s="18"/>
      <c r="R21" s="21"/>
    </row>
    <row r="22" spans="1:21" ht="17.25" x14ac:dyDescent="0.15">
      <c r="A22" s="25" t="s">
        <v>229</v>
      </c>
      <c r="B22" s="26"/>
      <c r="C22" s="26"/>
      <c r="O22" s="47"/>
      <c r="P22" s="18"/>
      <c r="R22" s="21"/>
    </row>
    <row r="23" spans="1:21" s="49" customFormat="1" ht="17.25" x14ac:dyDescent="0.15">
      <c r="A23" s="288" t="s">
        <v>38</v>
      </c>
      <c r="B23" s="288" t="s">
        <v>69</v>
      </c>
      <c r="C23" s="290" t="s">
        <v>104</v>
      </c>
      <c r="D23" s="291" t="s">
        <v>4</v>
      </c>
      <c r="E23" s="292"/>
      <c r="F23" s="292"/>
      <c r="G23" s="292"/>
      <c r="H23" s="292"/>
      <c r="I23" s="288" t="s">
        <v>222</v>
      </c>
      <c r="J23" s="282" t="s">
        <v>80</v>
      </c>
      <c r="K23" s="282"/>
      <c r="L23" s="282"/>
      <c r="M23" s="282"/>
      <c r="N23" s="21"/>
      <c r="O23" s="47"/>
      <c r="P23" s="18"/>
      <c r="Q23" s="111"/>
      <c r="R23" s="21" t="s">
        <v>152</v>
      </c>
      <c r="S23" s="21" t="s">
        <v>152</v>
      </c>
      <c r="U23" s="21"/>
    </row>
    <row r="24" spans="1:21" s="51" customFormat="1" ht="17.25" x14ac:dyDescent="0.15">
      <c r="A24" s="289"/>
      <c r="B24" s="289"/>
      <c r="C24" s="289"/>
      <c r="D24" s="165" t="s">
        <v>122</v>
      </c>
      <c r="E24" s="291" t="s">
        <v>107</v>
      </c>
      <c r="F24" s="292"/>
      <c r="G24" s="165" t="s">
        <v>220</v>
      </c>
      <c r="H24" s="168" t="s">
        <v>221</v>
      </c>
      <c r="I24" s="289"/>
      <c r="J24" s="167" t="s">
        <v>223</v>
      </c>
      <c r="K24" s="151" t="s">
        <v>224</v>
      </c>
      <c r="L24" s="152" t="s">
        <v>225</v>
      </c>
      <c r="M24" s="167" t="s">
        <v>226</v>
      </c>
      <c r="N24" s="21"/>
      <c r="O24" s="47"/>
      <c r="P24" s="18"/>
      <c r="Q24" s="111"/>
      <c r="R24" s="50" t="s">
        <v>172</v>
      </c>
      <c r="S24" s="50" t="s">
        <v>195</v>
      </c>
      <c r="T24" s="51" t="s">
        <v>194</v>
      </c>
      <c r="U24" s="21"/>
    </row>
    <row r="25" spans="1:21" ht="22.5" customHeight="1" x14ac:dyDescent="0.15">
      <c r="A25" s="39"/>
      <c r="B25" s="14"/>
      <c r="C25" s="14"/>
      <c r="D25" s="14"/>
      <c r="E25" s="285"/>
      <c r="F25" s="286"/>
      <c r="G25" s="16"/>
      <c r="H25" s="16"/>
      <c r="I25" s="40"/>
      <c r="J25" s="39"/>
      <c r="K25" s="39"/>
      <c r="L25" s="141" t="s">
        <v>6</v>
      </c>
      <c r="M25" s="141" t="s">
        <v>6</v>
      </c>
      <c r="O25" s="47"/>
      <c r="P25" s="18"/>
      <c r="Q25" s="111"/>
      <c r="R25" s="102" t="str">
        <f>IF(OR(I25="新規",I25="追加",I25=""),"OK",(IF(AND(J25="",K25=""),"NG","OK")))</f>
        <v>OK</v>
      </c>
      <c r="S25" s="102" t="str">
        <f>IF(OR(I25="新規",I25="追加",I25=""),"OK",(IF(OR(AND(L25="",M25=""),AND(L25="",M25="□"),AND(L25="□",M25=""),AND(L25="□",M25="□")),"NG","OK")))</f>
        <v>OK</v>
      </c>
      <c r="T25" s="102" t="str">
        <f>IF(OR(AND(D25&lt;&gt;"",E25&lt;&gt;"",G25&lt;&gt;"",H25&lt;&gt;"",I25&lt;&gt;""),(D25="")),"OK","NG")</f>
        <v>OK</v>
      </c>
    </row>
    <row r="26" spans="1:21" ht="22.5" customHeight="1" x14ac:dyDescent="0.15">
      <c r="A26" s="39"/>
      <c r="B26" s="14"/>
      <c r="C26" s="14"/>
      <c r="D26" s="14"/>
      <c r="E26" s="285"/>
      <c r="F26" s="287"/>
      <c r="G26" s="16"/>
      <c r="H26" s="16"/>
      <c r="I26" s="40"/>
      <c r="J26" s="39"/>
      <c r="K26" s="39"/>
      <c r="L26" s="141" t="s">
        <v>6</v>
      </c>
      <c r="M26" s="141" t="s">
        <v>6</v>
      </c>
      <c r="O26" s="47"/>
      <c r="P26" s="18"/>
      <c r="Q26" s="111"/>
      <c r="R26" s="102" t="str">
        <f t="shared" ref="R26:R36" si="2">IF(OR(I26="新規",I26="追加",I26=""),"OK",(IF(AND(J26="",K26=""),"NG","OK")))</f>
        <v>OK</v>
      </c>
      <c r="S26" s="102" t="str">
        <f t="shared" ref="S26:S36" si="3">IF(OR(I26="新規",I26="追加",I26=""),"OK",(IF(OR(AND(L26="",M26=""),AND(L26="",M26="□"),AND(L26="□",M26=""),AND(L26="□",M26="□")),"NG","OK")))</f>
        <v>OK</v>
      </c>
      <c r="T26" s="102" t="str">
        <f t="shared" ref="T26:T36" si="4">IF(OR(AND(D26&lt;&gt;"",E26&lt;&gt;"",G26&lt;&gt;"",H26&lt;&gt;"",I26&lt;&gt;""),(D26="")),"OK","NG")</f>
        <v>OK</v>
      </c>
    </row>
    <row r="27" spans="1:21" ht="22.5" customHeight="1" x14ac:dyDescent="0.15">
      <c r="A27" s="39"/>
      <c r="B27" s="14"/>
      <c r="C27" s="14"/>
      <c r="D27" s="14"/>
      <c r="E27" s="285"/>
      <c r="F27" s="287"/>
      <c r="G27" s="16"/>
      <c r="H27" s="38"/>
      <c r="I27" s="40"/>
      <c r="J27" s="39"/>
      <c r="K27" s="39"/>
      <c r="L27" s="141" t="s">
        <v>6</v>
      </c>
      <c r="M27" s="141" t="s">
        <v>6</v>
      </c>
      <c r="O27" s="47"/>
      <c r="P27" s="18"/>
      <c r="Q27" s="111"/>
      <c r="R27" s="102" t="str">
        <f t="shared" si="2"/>
        <v>OK</v>
      </c>
      <c r="S27" s="102" t="str">
        <f t="shared" si="3"/>
        <v>OK</v>
      </c>
      <c r="T27" s="102" t="str">
        <f t="shared" si="4"/>
        <v>OK</v>
      </c>
    </row>
    <row r="28" spans="1:21" ht="22.5" customHeight="1" x14ac:dyDescent="0.15">
      <c r="A28" s="39"/>
      <c r="B28" s="14"/>
      <c r="C28" s="14"/>
      <c r="D28" s="14"/>
      <c r="E28" s="285"/>
      <c r="F28" s="286"/>
      <c r="G28" s="139"/>
      <c r="H28" s="16"/>
      <c r="I28" s="40"/>
      <c r="J28" s="39"/>
      <c r="K28" s="39"/>
      <c r="L28" s="141" t="s">
        <v>6</v>
      </c>
      <c r="M28" s="141" t="s">
        <v>6</v>
      </c>
      <c r="O28" s="47"/>
      <c r="P28" s="18"/>
      <c r="Q28" s="111"/>
      <c r="R28" s="102" t="str">
        <f t="shared" si="2"/>
        <v>OK</v>
      </c>
      <c r="S28" s="102" t="str">
        <f t="shared" si="3"/>
        <v>OK</v>
      </c>
      <c r="T28" s="102" t="str">
        <f t="shared" si="4"/>
        <v>OK</v>
      </c>
    </row>
    <row r="29" spans="1:21" ht="22.5" customHeight="1" x14ac:dyDescent="0.15">
      <c r="A29" s="39"/>
      <c r="B29" s="14"/>
      <c r="C29" s="14"/>
      <c r="D29" s="14"/>
      <c r="E29" s="285"/>
      <c r="F29" s="286"/>
      <c r="G29" s="140"/>
      <c r="H29" s="16"/>
      <c r="I29" s="40"/>
      <c r="J29" s="39"/>
      <c r="K29" s="39"/>
      <c r="L29" s="141" t="s">
        <v>6</v>
      </c>
      <c r="M29" s="141" t="s">
        <v>6</v>
      </c>
      <c r="O29" s="47"/>
      <c r="P29" s="18"/>
      <c r="Q29" s="111"/>
      <c r="R29" s="102" t="str">
        <f t="shared" si="2"/>
        <v>OK</v>
      </c>
      <c r="S29" s="102" t="str">
        <f t="shared" si="3"/>
        <v>OK</v>
      </c>
      <c r="T29" s="102" t="str">
        <f t="shared" si="4"/>
        <v>OK</v>
      </c>
    </row>
    <row r="30" spans="1:21" ht="22.5" customHeight="1" x14ac:dyDescent="0.15">
      <c r="A30" s="39"/>
      <c r="B30" s="14"/>
      <c r="C30" s="14"/>
      <c r="D30" s="14"/>
      <c r="E30" s="285"/>
      <c r="F30" s="286"/>
      <c r="G30" s="139"/>
      <c r="H30" s="16"/>
      <c r="I30" s="40"/>
      <c r="J30" s="39"/>
      <c r="K30" s="39"/>
      <c r="L30" s="141" t="s">
        <v>6</v>
      </c>
      <c r="M30" s="141" t="s">
        <v>6</v>
      </c>
      <c r="O30" s="47"/>
      <c r="P30" s="18"/>
      <c r="Q30" s="111"/>
      <c r="R30" s="102" t="str">
        <f t="shared" si="2"/>
        <v>OK</v>
      </c>
      <c r="S30" s="102" t="str">
        <f t="shared" si="3"/>
        <v>OK</v>
      </c>
      <c r="T30" s="102" t="str">
        <f t="shared" si="4"/>
        <v>OK</v>
      </c>
    </row>
    <row r="31" spans="1:21" ht="22.5" customHeight="1" x14ac:dyDescent="0.15">
      <c r="A31" s="39"/>
      <c r="B31" s="14"/>
      <c r="C31" s="14"/>
      <c r="D31" s="14"/>
      <c r="E31" s="285"/>
      <c r="F31" s="286"/>
      <c r="G31" s="139"/>
      <c r="H31" s="16"/>
      <c r="I31" s="40"/>
      <c r="J31" s="39"/>
      <c r="K31" s="39"/>
      <c r="L31" s="141" t="s">
        <v>6</v>
      </c>
      <c r="M31" s="141" t="s">
        <v>6</v>
      </c>
      <c r="O31" s="47"/>
      <c r="P31" s="18"/>
      <c r="Q31" s="111"/>
      <c r="R31" s="102" t="str">
        <f t="shared" si="2"/>
        <v>OK</v>
      </c>
      <c r="S31" s="102" t="str">
        <f t="shared" si="3"/>
        <v>OK</v>
      </c>
      <c r="T31" s="102" t="str">
        <f t="shared" si="4"/>
        <v>OK</v>
      </c>
    </row>
    <row r="32" spans="1:21" ht="22.5" customHeight="1" x14ac:dyDescent="0.15">
      <c r="A32" s="39"/>
      <c r="B32" s="14"/>
      <c r="C32" s="14"/>
      <c r="D32" s="14"/>
      <c r="E32" s="285"/>
      <c r="F32" s="286"/>
      <c r="G32" s="139"/>
      <c r="H32" s="16"/>
      <c r="I32" s="40"/>
      <c r="J32" s="39"/>
      <c r="K32" s="39"/>
      <c r="L32" s="141" t="s">
        <v>6</v>
      </c>
      <c r="M32" s="141" t="s">
        <v>6</v>
      </c>
      <c r="O32" s="47"/>
      <c r="P32" s="18"/>
      <c r="Q32" s="111"/>
      <c r="R32" s="102" t="str">
        <f t="shared" si="2"/>
        <v>OK</v>
      </c>
      <c r="S32" s="102" t="str">
        <f t="shared" si="3"/>
        <v>OK</v>
      </c>
      <c r="T32" s="102" t="str">
        <f t="shared" si="4"/>
        <v>OK</v>
      </c>
    </row>
    <row r="33" spans="1:25" ht="22.5" customHeight="1" x14ac:dyDescent="0.15">
      <c r="A33" s="39"/>
      <c r="B33" s="14"/>
      <c r="C33" s="14"/>
      <c r="D33" s="14"/>
      <c r="E33" s="285"/>
      <c r="F33" s="286"/>
      <c r="G33" s="139"/>
      <c r="H33" s="16"/>
      <c r="I33" s="40"/>
      <c r="J33" s="39"/>
      <c r="K33" s="39"/>
      <c r="L33" s="141" t="s">
        <v>6</v>
      </c>
      <c r="M33" s="141" t="s">
        <v>6</v>
      </c>
      <c r="O33" s="47"/>
      <c r="P33" s="18"/>
      <c r="Q33" s="111"/>
      <c r="R33" s="102" t="str">
        <f t="shared" si="2"/>
        <v>OK</v>
      </c>
      <c r="S33" s="102" t="str">
        <f t="shared" si="3"/>
        <v>OK</v>
      </c>
      <c r="T33" s="102" t="str">
        <f t="shared" si="4"/>
        <v>OK</v>
      </c>
    </row>
    <row r="34" spans="1:25" ht="22.5" customHeight="1" x14ac:dyDescent="0.15">
      <c r="A34" s="39"/>
      <c r="B34" s="14"/>
      <c r="C34" s="14"/>
      <c r="D34" s="14"/>
      <c r="E34" s="285"/>
      <c r="F34" s="286"/>
      <c r="G34" s="139"/>
      <c r="H34" s="16"/>
      <c r="I34" s="40"/>
      <c r="J34" s="39"/>
      <c r="K34" s="39"/>
      <c r="L34" s="141" t="s">
        <v>6</v>
      </c>
      <c r="M34" s="141" t="s">
        <v>6</v>
      </c>
      <c r="O34" s="47"/>
      <c r="P34" s="18"/>
      <c r="Q34" s="111"/>
      <c r="R34" s="102" t="str">
        <f t="shared" si="2"/>
        <v>OK</v>
      </c>
      <c r="S34" s="102" t="str">
        <f t="shared" si="3"/>
        <v>OK</v>
      </c>
      <c r="T34" s="102" t="str">
        <f t="shared" si="4"/>
        <v>OK</v>
      </c>
    </row>
    <row r="35" spans="1:25" ht="22.5" customHeight="1" x14ac:dyDescent="0.15">
      <c r="A35" s="39"/>
      <c r="B35" s="14"/>
      <c r="C35" s="14"/>
      <c r="D35" s="14"/>
      <c r="E35" s="285"/>
      <c r="F35" s="286"/>
      <c r="G35" s="139"/>
      <c r="H35" s="16"/>
      <c r="I35" s="40"/>
      <c r="J35" s="39"/>
      <c r="K35" s="39"/>
      <c r="L35" s="141" t="s">
        <v>6</v>
      </c>
      <c r="M35" s="141" t="s">
        <v>6</v>
      </c>
      <c r="O35" s="47"/>
      <c r="P35" s="18"/>
      <c r="Q35" s="111"/>
      <c r="R35" s="102" t="str">
        <f t="shared" si="2"/>
        <v>OK</v>
      </c>
      <c r="S35" s="102" t="str">
        <f t="shared" si="3"/>
        <v>OK</v>
      </c>
      <c r="T35" s="102" t="str">
        <f t="shared" si="4"/>
        <v>OK</v>
      </c>
    </row>
    <row r="36" spans="1:25" ht="22.5" customHeight="1" x14ac:dyDescent="0.15">
      <c r="A36" s="39"/>
      <c r="B36" s="14"/>
      <c r="C36" s="14"/>
      <c r="D36" s="14"/>
      <c r="E36" s="285"/>
      <c r="F36" s="286"/>
      <c r="G36" s="139"/>
      <c r="H36" s="16"/>
      <c r="I36" s="40"/>
      <c r="J36" s="39"/>
      <c r="K36" s="39"/>
      <c r="L36" s="141" t="s">
        <v>6</v>
      </c>
      <c r="M36" s="141" t="s">
        <v>6</v>
      </c>
      <c r="O36" s="47"/>
      <c r="P36" s="18"/>
      <c r="Q36" s="111"/>
      <c r="R36" s="102" t="str">
        <f t="shared" si="2"/>
        <v>OK</v>
      </c>
      <c r="S36" s="102" t="str">
        <f t="shared" si="3"/>
        <v>OK</v>
      </c>
      <c r="T36" s="102" t="str">
        <f t="shared" si="4"/>
        <v>OK</v>
      </c>
    </row>
    <row r="37" spans="1:25" ht="13.5" x14ac:dyDescent="0.15">
      <c r="G37" s="27"/>
      <c r="O37" s="47"/>
      <c r="Q37" s="111"/>
    </row>
    <row r="38" spans="1:25" s="28" customFormat="1" ht="13.5" x14ac:dyDescent="0.15">
      <c r="A38" s="159" t="s">
        <v>25</v>
      </c>
      <c r="B38" s="159" t="s">
        <v>185</v>
      </c>
      <c r="C38" s="159" t="s">
        <v>186</v>
      </c>
      <c r="D38" s="159" t="s">
        <v>187</v>
      </c>
      <c r="E38" s="159" t="s">
        <v>188</v>
      </c>
      <c r="F38" s="284" t="s">
        <v>37</v>
      </c>
      <c r="G38" s="284"/>
      <c r="H38" s="284" t="s">
        <v>112</v>
      </c>
      <c r="I38" s="284"/>
      <c r="J38" s="47"/>
      <c r="O38" s="47"/>
      <c r="R38" s="52" t="s">
        <v>31</v>
      </c>
      <c r="S38" s="53" t="s">
        <v>111</v>
      </c>
      <c r="T38" s="53" t="s">
        <v>136</v>
      </c>
    </row>
    <row r="39" spans="1:25" ht="22.5" customHeight="1" x14ac:dyDescent="0.15">
      <c r="A39" s="29" t="s">
        <v>100</v>
      </c>
      <c r="B39" s="20">
        <f>SUMIF(B$25:B$36,A39,H$25:H$36)</f>
        <v>0</v>
      </c>
      <c r="C39" s="12"/>
      <c r="D39" s="12"/>
      <c r="E39" s="12"/>
      <c r="F39" s="281"/>
      <c r="G39" s="281"/>
      <c r="H39" s="282" t="s">
        <v>108</v>
      </c>
      <c r="I39" s="282"/>
      <c r="J39" s="142"/>
      <c r="K39" s="30"/>
      <c r="L39" s="30"/>
      <c r="M39" s="30"/>
      <c r="N39" s="30"/>
      <c r="O39" s="30"/>
      <c r="P39" s="30"/>
      <c r="Q39" s="30"/>
      <c r="R39" s="102" t="str">
        <f>IF(C39&lt;=10000000,"OK","NG")</f>
        <v>OK</v>
      </c>
      <c r="S39" s="102" t="str">
        <f>IF(C39&lt;=B39/2,"OK","NG")</f>
        <v>OK</v>
      </c>
      <c r="T39" s="102" t="str">
        <f>IF(B39=C39+D39+E39,"OK","NG")</f>
        <v>OK</v>
      </c>
      <c r="U39" s="54"/>
      <c r="V39" s="50"/>
      <c r="W39" s="50"/>
      <c r="X39" s="50"/>
      <c r="Y39" s="50"/>
    </row>
    <row r="40" spans="1:25" ht="22.5" customHeight="1" x14ac:dyDescent="0.15">
      <c r="A40" s="29" t="s">
        <v>27</v>
      </c>
      <c r="B40" s="20">
        <f>SUMIF(B$25:B$36,A40,H$25:H$36)</f>
        <v>0</v>
      </c>
      <c r="C40" s="12"/>
      <c r="D40" s="12"/>
      <c r="E40" s="12"/>
      <c r="F40" s="281"/>
      <c r="G40" s="281"/>
      <c r="H40" s="282" t="s">
        <v>109</v>
      </c>
      <c r="I40" s="282"/>
      <c r="J40" s="142"/>
      <c r="K40" s="30"/>
      <c r="L40" s="30"/>
      <c r="M40" s="30"/>
      <c r="N40" s="30"/>
      <c r="O40" s="30"/>
      <c r="P40" s="30"/>
      <c r="Q40" s="30"/>
      <c r="R40" s="102" t="str">
        <f>IF(C40&lt;=1000000,"OK","NG")</f>
        <v>OK</v>
      </c>
      <c r="S40" s="102" t="str">
        <f>IF(C40&lt;=B40/2,"OK","NG")</f>
        <v>OK</v>
      </c>
      <c r="T40" s="102" t="str">
        <f t="shared" ref="T40:T41" si="5">IF(B40=C40+D40+E40,"OK","NG")</f>
        <v>OK</v>
      </c>
      <c r="U40" s="19"/>
    </row>
    <row r="41" spans="1:25" ht="22.5" customHeight="1" x14ac:dyDescent="0.15">
      <c r="A41" s="29" t="s">
        <v>28</v>
      </c>
      <c r="B41" s="20">
        <f>SUMIF(B$25:B$36,A41,I$25:I$36)</f>
        <v>0</v>
      </c>
      <c r="C41" s="12"/>
      <c r="D41" s="12"/>
      <c r="E41" s="12"/>
      <c r="F41" s="281"/>
      <c r="G41" s="281"/>
      <c r="H41" s="282" t="s">
        <v>110</v>
      </c>
      <c r="I41" s="282"/>
      <c r="J41" s="142"/>
      <c r="K41" s="30"/>
      <c r="L41" s="30"/>
      <c r="M41" s="30"/>
      <c r="N41" s="30"/>
      <c r="O41" s="30"/>
      <c r="P41" s="30"/>
      <c r="Q41" s="30"/>
      <c r="R41" s="102" t="str">
        <f>IF(C41&lt;=100000,"OK","NG")</f>
        <v>OK</v>
      </c>
      <c r="S41" s="102" t="str">
        <f t="shared" ref="S41" si="6">IF(C41&lt;=B41/2,"OK","NG")</f>
        <v>OK</v>
      </c>
      <c r="T41" s="102" t="str">
        <f t="shared" si="5"/>
        <v>OK</v>
      </c>
      <c r="U41" s="19"/>
    </row>
    <row r="42" spans="1:25" ht="22.5" customHeight="1" x14ac:dyDescent="0.15">
      <c r="A42" s="31" t="s">
        <v>32</v>
      </c>
      <c r="B42" s="32">
        <f>SUM(B39:B41)</f>
        <v>0</v>
      </c>
      <c r="C42" s="33">
        <f>SUM(C39:C41)</f>
        <v>0</v>
      </c>
      <c r="D42" s="33">
        <f t="shared" ref="D42:E42" si="7">SUM(D39:D41)</f>
        <v>0</v>
      </c>
      <c r="E42" s="33">
        <f t="shared" si="7"/>
        <v>0</v>
      </c>
      <c r="F42" s="281"/>
      <c r="G42" s="281"/>
      <c r="H42" s="283"/>
      <c r="I42" s="283"/>
      <c r="J42" s="143"/>
      <c r="K42" s="30"/>
      <c r="L42" s="30"/>
      <c r="M42" s="30"/>
      <c r="T42" s="102" t="str">
        <f>IF(B42=C42+D42+E42,"OK","NG")</f>
        <v>OK</v>
      </c>
    </row>
    <row r="43" spans="1:25" ht="13.5" x14ac:dyDescent="0.15"/>
    <row r="44" spans="1:25" ht="22.5" customHeight="1" x14ac:dyDescent="0.15">
      <c r="A44" s="21" t="s">
        <v>144</v>
      </c>
    </row>
    <row r="45" spans="1:25" ht="22.5" customHeight="1" x14ac:dyDescent="0.15">
      <c r="A45" s="21" t="s">
        <v>125</v>
      </c>
    </row>
    <row r="46" spans="1:25" ht="22.5" customHeight="1" x14ac:dyDescent="0.15">
      <c r="A46" s="21" t="s">
        <v>57</v>
      </c>
    </row>
    <row r="47" spans="1:25" ht="15" customHeight="1" x14ac:dyDescent="0.15">
      <c r="A47" s="164" t="s">
        <v>5</v>
      </c>
      <c r="B47" s="255" t="s">
        <v>50</v>
      </c>
      <c r="C47" s="259"/>
      <c r="D47" s="259"/>
      <c r="E47" s="256"/>
      <c r="F47" s="245" t="s">
        <v>99</v>
      </c>
      <c r="G47" s="245"/>
      <c r="H47" s="144"/>
      <c r="I47" s="24"/>
    </row>
    <row r="48" spans="1:25" ht="15" customHeight="1" x14ac:dyDescent="0.15">
      <c r="A48" s="17" t="s">
        <v>6</v>
      </c>
      <c r="B48" s="252" t="s">
        <v>7</v>
      </c>
      <c r="C48" s="253"/>
      <c r="D48" s="253"/>
      <c r="E48" s="254"/>
      <c r="F48" s="279" t="s">
        <v>8</v>
      </c>
      <c r="G48" s="279"/>
      <c r="H48" s="145"/>
      <c r="I48" s="24"/>
    </row>
    <row r="49" spans="1:19" ht="15" customHeight="1" x14ac:dyDescent="0.15">
      <c r="A49" s="17" t="s">
        <v>6</v>
      </c>
      <c r="B49" s="252" t="s">
        <v>9</v>
      </c>
      <c r="C49" s="253"/>
      <c r="D49" s="253"/>
      <c r="E49" s="254"/>
      <c r="F49" s="279" t="s">
        <v>10</v>
      </c>
      <c r="G49" s="279"/>
      <c r="H49" s="145"/>
      <c r="I49" s="24"/>
    </row>
    <row r="50" spans="1:19" ht="15" customHeight="1" x14ac:dyDescent="0.15">
      <c r="A50" s="17" t="s">
        <v>6</v>
      </c>
      <c r="B50" s="252" t="s">
        <v>11</v>
      </c>
      <c r="C50" s="253"/>
      <c r="D50" s="253"/>
      <c r="E50" s="254"/>
      <c r="F50" s="279" t="s">
        <v>12</v>
      </c>
      <c r="G50" s="279"/>
      <c r="H50" s="145"/>
      <c r="I50" s="24"/>
    </row>
    <row r="51" spans="1:19" ht="15" customHeight="1" x14ac:dyDescent="0.15">
      <c r="A51" s="17" t="s">
        <v>6</v>
      </c>
      <c r="B51" s="252" t="s">
        <v>13</v>
      </c>
      <c r="C51" s="253"/>
      <c r="D51" s="253"/>
      <c r="E51" s="254"/>
      <c r="F51" s="279" t="s">
        <v>14</v>
      </c>
      <c r="G51" s="279"/>
      <c r="H51" s="145"/>
      <c r="I51" s="24"/>
    </row>
    <row r="52" spans="1:19" ht="15" customHeight="1" x14ac:dyDescent="0.15">
      <c r="A52" s="17" t="s">
        <v>6</v>
      </c>
      <c r="B52" s="252" t="s">
        <v>51</v>
      </c>
      <c r="C52" s="253"/>
      <c r="D52" s="253"/>
      <c r="E52" s="254"/>
      <c r="F52" s="280" t="s">
        <v>54</v>
      </c>
      <c r="G52" s="280"/>
      <c r="H52" s="146"/>
      <c r="I52" s="24"/>
    </row>
    <row r="53" spans="1:19" ht="15" customHeight="1" x14ac:dyDescent="0.15">
      <c r="A53" s="17" t="s">
        <v>6</v>
      </c>
      <c r="B53" s="252" t="s">
        <v>52</v>
      </c>
      <c r="C53" s="253"/>
      <c r="D53" s="253"/>
      <c r="E53" s="254"/>
      <c r="F53" s="280" t="s">
        <v>55</v>
      </c>
      <c r="G53" s="280"/>
      <c r="H53" s="146"/>
      <c r="I53" s="24"/>
    </row>
    <row r="54" spans="1:19" ht="15" customHeight="1" x14ac:dyDescent="0.15">
      <c r="A54" s="17" t="s">
        <v>6</v>
      </c>
      <c r="B54" s="252" t="s">
        <v>53</v>
      </c>
      <c r="C54" s="253"/>
      <c r="D54" s="253"/>
      <c r="E54" s="254"/>
      <c r="F54" s="279" t="s">
        <v>8</v>
      </c>
      <c r="G54" s="279"/>
      <c r="H54" s="145"/>
      <c r="I54" s="24"/>
      <c r="R54" s="55"/>
    </row>
    <row r="55" spans="1:19" ht="15" customHeight="1" x14ac:dyDescent="0.15">
      <c r="A55" s="17" t="s">
        <v>6</v>
      </c>
      <c r="B55" s="252" t="s">
        <v>15</v>
      </c>
      <c r="C55" s="253"/>
      <c r="D55" s="253"/>
      <c r="E55" s="254"/>
      <c r="F55" s="279" t="s">
        <v>10</v>
      </c>
      <c r="G55" s="279"/>
      <c r="H55" s="145"/>
      <c r="I55" s="24"/>
      <c r="R55" s="55"/>
    </row>
    <row r="56" spans="1:19" ht="15" customHeight="1" x14ac:dyDescent="0.15">
      <c r="A56" s="17" t="s">
        <v>6</v>
      </c>
      <c r="B56" s="252" t="s">
        <v>39</v>
      </c>
      <c r="C56" s="253"/>
      <c r="D56" s="253"/>
      <c r="E56" s="254"/>
      <c r="F56" s="279" t="s">
        <v>10</v>
      </c>
      <c r="G56" s="279"/>
      <c r="H56" s="145"/>
      <c r="I56" s="24"/>
      <c r="R56" s="55"/>
    </row>
    <row r="57" spans="1:19" ht="15" customHeight="1" x14ac:dyDescent="0.15">
      <c r="A57" s="266" t="s">
        <v>239</v>
      </c>
      <c r="B57" s="266"/>
      <c r="C57" s="266"/>
      <c r="D57" s="266"/>
      <c r="E57" s="266"/>
      <c r="F57" s="266"/>
      <c r="G57" s="266"/>
      <c r="H57" s="266"/>
      <c r="I57" s="266"/>
      <c r="J57" s="266"/>
      <c r="K57" s="266"/>
      <c r="L57" s="266"/>
      <c r="R57" s="55"/>
    </row>
    <row r="58" spans="1:19" ht="22.5" customHeight="1" x14ac:dyDescent="0.15">
      <c r="A58" s="267" t="s">
        <v>127</v>
      </c>
      <c r="B58" s="263"/>
      <c r="C58" s="263"/>
      <c r="D58" s="263"/>
      <c r="E58" s="263"/>
      <c r="F58" s="263"/>
      <c r="G58" s="263"/>
      <c r="H58" s="263"/>
      <c r="I58" s="263"/>
      <c r="J58" s="263"/>
      <c r="K58" s="263"/>
      <c r="L58" s="263"/>
      <c r="R58" s="56" t="s">
        <v>155</v>
      </c>
    </row>
    <row r="59" spans="1:19" ht="22.5" customHeight="1" x14ac:dyDescent="0.15">
      <c r="A59" s="150" t="s">
        <v>6</v>
      </c>
      <c r="B59" s="268" t="s">
        <v>154</v>
      </c>
      <c r="C59" s="268"/>
      <c r="D59" s="268"/>
      <c r="E59" s="268"/>
      <c r="F59" s="268"/>
      <c r="G59" s="268"/>
      <c r="H59" s="269" t="s">
        <v>227</v>
      </c>
      <c r="I59" s="269"/>
      <c r="J59" s="269"/>
      <c r="K59" s="269"/>
      <c r="L59" s="269"/>
      <c r="M59" s="269"/>
      <c r="N59" s="269"/>
      <c r="O59" s="162"/>
      <c r="P59" s="162"/>
      <c r="Q59" s="162"/>
      <c r="R59" s="102" t="str">
        <f>IF(C41=0,"OK",(IF(A59="☑","OK","NG")))</f>
        <v>OK</v>
      </c>
      <c r="S59" s="57"/>
    </row>
    <row r="60" spans="1:19" ht="22.5" customHeight="1" x14ac:dyDescent="0.15">
      <c r="A60" s="270" t="s">
        <v>153</v>
      </c>
      <c r="B60" s="270"/>
      <c r="C60" s="270"/>
      <c r="D60" s="270"/>
      <c r="E60" s="270"/>
      <c r="F60" s="270"/>
      <c r="G60" s="270"/>
      <c r="H60" s="270"/>
      <c r="I60" s="270"/>
      <c r="J60" s="270"/>
      <c r="K60" s="270"/>
      <c r="L60" s="270"/>
      <c r="M60" s="34"/>
      <c r="N60" s="163"/>
      <c r="O60" s="163"/>
      <c r="P60" s="163"/>
      <c r="Q60" s="163"/>
      <c r="R60" s="57"/>
    </row>
    <row r="61" spans="1:19" s="35" customFormat="1" ht="22.5" customHeight="1" x14ac:dyDescent="0.15">
      <c r="A61" s="271" t="s">
        <v>163</v>
      </c>
      <c r="B61" s="272"/>
      <c r="C61" s="272"/>
      <c r="D61" s="272"/>
      <c r="E61" s="272"/>
      <c r="F61" s="272"/>
      <c r="G61" s="272"/>
      <c r="H61" s="272"/>
      <c r="I61" s="272"/>
      <c r="J61" s="272"/>
      <c r="K61" s="272"/>
      <c r="L61" s="273"/>
      <c r="M61" s="277" t="s">
        <v>169</v>
      </c>
      <c r="N61" s="278"/>
      <c r="O61" s="163"/>
      <c r="P61" s="163"/>
      <c r="Q61" s="163"/>
      <c r="R61" s="102" t="str">
        <f>IF(AND(A61="",C41&gt;0),"NG","OK")</f>
        <v>OK</v>
      </c>
    </row>
    <row r="62" spans="1:19" s="35" customFormat="1" ht="22.5" customHeight="1" x14ac:dyDescent="0.15">
      <c r="A62" s="274"/>
      <c r="B62" s="275"/>
      <c r="C62" s="275"/>
      <c r="D62" s="275"/>
      <c r="E62" s="275"/>
      <c r="F62" s="275"/>
      <c r="G62" s="275"/>
      <c r="H62" s="275"/>
      <c r="I62" s="275"/>
      <c r="J62" s="275"/>
      <c r="K62" s="275"/>
      <c r="L62" s="276"/>
      <c r="M62" s="277"/>
      <c r="N62" s="278"/>
      <c r="O62" s="163"/>
      <c r="P62" s="163"/>
      <c r="Q62" s="163"/>
      <c r="R62" s="58"/>
    </row>
    <row r="63" spans="1:19" ht="13.5" x14ac:dyDescent="0.15">
      <c r="A63" s="35"/>
      <c r="B63" s="35"/>
      <c r="C63" s="35"/>
      <c r="D63" s="35"/>
      <c r="E63" s="35"/>
      <c r="F63" s="35"/>
      <c r="G63" s="35"/>
      <c r="H63" s="35"/>
      <c r="I63" s="35"/>
      <c r="J63" s="35"/>
      <c r="K63" s="35"/>
    </row>
    <row r="64" spans="1:19" ht="22.5" customHeight="1" x14ac:dyDescent="0.15">
      <c r="A64" s="21" t="s">
        <v>233</v>
      </c>
      <c r="R64" s="59" t="s">
        <v>126</v>
      </c>
    </row>
    <row r="65" spans="1:18" ht="15" customHeight="1" x14ac:dyDescent="0.15">
      <c r="A65" s="17" t="s">
        <v>6</v>
      </c>
      <c r="B65" s="260" t="s">
        <v>236</v>
      </c>
      <c r="C65" s="260"/>
      <c r="D65" s="260"/>
      <c r="E65" s="261" t="s">
        <v>238</v>
      </c>
      <c r="F65" s="261"/>
      <c r="G65" s="261"/>
      <c r="H65" s="261"/>
      <c r="I65" s="261"/>
      <c r="J65" s="261"/>
      <c r="K65" s="261"/>
      <c r="L65" s="157"/>
      <c r="R65" s="102" t="str">
        <f>IF(B42=0,"OK",IF(B42=0,"OK",IF(OR(A65="☑",A66="☑",A67="☑"),"OK","NG")))</f>
        <v>OK</v>
      </c>
    </row>
    <row r="66" spans="1:18" ht="15" customHeight="1" x14ac:dyDescent="0.15">
      <c r="A66" s="17" t="s">
        <v>6</v>
      </c>
      <c r="B66" s="260" t="s">
        <v>237</v>
      </c>
      <c r="C66" s="260"/>
      <c r="D66" s="260"/>
      <c r="E66" s="261"/>
      <c r="F66" s="261"/>
      <c r="G66" s="261"/>
      <c r="H66" s="261"/>
      <c r="I66" s="261"/>
      <c r="J66" s="261"/>
      <c r="K66" s="261"/>
      <c r="L66" s="157"/>
    </row>
    <row r="67" spans="1:18" ht="15" customHeight="1" x14ac:dyDescent="0.15">
      <c r="A67" s="17" t="s">
        <v>6</v>
      </c>
      <c r="B67" s="262" t="s">
        <v>44</v>
      </c>
      <c r="C67" s="262"/>
      <c r="D67" s="262"/>
      <c r="E67" s="261"/>
      <c r="F67" s="261"/>
      <c r="G67" s="261"/>
      <c r="H67" s="261"/>
      <c r="I67" s="261"/>
      <c r="J67" s="261"/>
      <c r="K67" s="261"/>
      <c r="L67" s="157"/>
    </row>
    <row r="68" spans="1:18" ht="15" customHeight="1" x14ac:dyDescent="0.15"/>
    <row r="69" spans="1:18" ht="15" customHeight="1" x14ac:dyDescent="0.15">
      <c r="A69" s="21" t="s">
        <v>145</v>
      </c>
    </row>
    <row r="70" spans="1:18" ht="15" customHeight="1" x14ac:dyDescent="0.15">
      <c r="A70" s="263" t="s">
        <v>92</v>
      </c>
      <c r="B70" s="263"/>
      <c r="C70" s="263"/>
      <c r="D70" s="263"/>
      <c r="E70" s="263"/>
      <c r="F70" s="263"/>
      <c r="G70" s="263"/>
      <c r="H70" s="263"/>
      <c r="I70" s="263"/>
      <c r="J70" s="263"/>
      <c r="K70" s="263"/>
      <c r="L70" s="263"/>
      <c r="R70" s="59" t="s">
        <v>123</v>
      </c>
    </row>
    <row r="71" spans="1:18" ht="15" customHeight="1" x14ac:dyDescent="0.15">
      <c r="A71" s="147" t="s">
        <v>16</v>
      </c>
      <c r="B71" s="264" t="s">
        <v>17</v>
      </c>
      <c r="C71" s="265"/>
      <c r="D71" s="265"/>
      <c r="E71" s="265"/>
      <c r="F71" s="265"/>
      <c r="G71" s="265"/>
      <c r="H71" s="265"/>
      <c r="I71" s="265"/>
      <c r="J71" s="265"/>
      <c r="K71" s="145"/>
    </row>
    <row r="72" spans="1:18" ht="15" customHeight="1" x14ac:dyDescent="0.15">
      <c r="A72" s="17" t="s">
        <v>6</v>
      </c>
      <c r="B72" s="252" t="s">
        <v>106</v>
      </c>
      <c r="C72" s="253"/>
      <c r="D72" s="253"/>
      <c r="E72" s="253"/>
      <c r="F72" s="253"/>
      <c r="G72" s="253"/>
      <c r="H72" s="253"/>
      <c r="I72" s="253"/>
      <c r="J72" s="254"/>
      <c r="K72" s="162"/>
      <c r="R72" s="102" t="str">
        <f>IF(B42=0,"OK",IF(AND(A72="☑",A73="☑",A74="☑"),"OK","NG"))</f>
        <v>OK</v>
      </c>
    </row>
    <row r="73" spans="1:18" ht="15" customHeight="1" x14ac:dyDescent="0.15">
      <c r="A73" s="17" t="s">
        <v>6</v>
      </c>
      <c r="B73" s="252" t="s">
        <v>196</v>
      </c>
      <c r="C73" s="253"/>
      <c r="D73" s="253"/>
      <c r="E73" s="253"/>
      <c r="F73" s="253"/>
      <c r="G73" s="253"/>
      <c r="H73" s="253"/>
      <c r="I73" s="253"/>
      <c r="J73" s="254"/>
      <c r="K73" s="162"/>
    </row>
    <row r="74" spans="1:18" ht="15" customHeight="1" x14ac:dyDescent="0.15">
      <c r="A74" s="17" t="s">
        <v>6</v>
      </c>
      <c r="B74" s="252" t="s">
        <v>48</v>
      </c>
      <c r="C74" s="253"/>
      <c r="D74" s="253"/>
      <c r="E74" s="253"/>
      <c r="F74" s="253"/>
      <c r="G74" s="253"/>
      <c r="H74" s="253"/>
      <c r="I74" s="253"/>
      <c r="J74" s="254"/>
      <c r="K74" s="162"/>
    </row>
    <row r="75" spans="1:18" ht="15" customHeight="1" x14ac:dyDescent="0.15"/>
    <row r="76" spans="1:18" ht="15" customHeight="1" x14ac:dyDescent="0.15">
      <c r="A76" s="21" t="s">
        <v>156</v>
      </c>
      <c r="K76" s="24"/>
      <c r="L76" s="24"/>
    </row>
    <row r="77" spans="1:18" ht="15" customHeight="1" x14ac:dyDescent="0.15">
      <c r="A77" s="164" t="s">
        <v>16</v>
      </c>
      <c r="B77" s="255" t="s">
        <v>18</v>
      </c>
      <c r="C77" s="256"/>
      <c r="D77" s="255" t="s">
        <v>157</v>
      </c>
      <c r="E77" s="256"/>
      <c r="F77" s="257" t="s">
        <v>40</v>
      </c>
      <c r="G77" s="258"/>
      <c r="H77" s="259" t="s">
        <v>37</v>
      </c>
      <c r="I77" s="259"/>
      <c r="J77" s="259"/>
      <c r="K77" s="145"/>
      <c r="L77" s="24"/>
    </row>
    <row r="78" spans="1:18" ht="18.75" customHeight="1" x14ac:dyDescent="0.15">
      <c r="A78" s="17" t="s">
        <v>6</v>
      </c>
      <c r="B78" s="248" t="s">
        <v>43</v>
      </c>
      <c r="C78" s="250"/>
      <c r="D78" s="246" t="s">
        <v>42</v>
      </c>
      <c r="E78" s="247"/>
      <c r="F78" s="246" t="s">
        <v>162</v>
      </c>
      <c r="G78" s="247"/>
      <c r="H78" s="249" t="s">
        <v>165</v>
      </c>
      <c r="I78" s="249"/>
      <c r="J78" s="250"/>
      <c r="K78" s="148"/>
      <c r="L78" s="24"/>
    </row>
    <row r="79" spans="1:18" ht="18.75" customHeight="1" x14ac:dyDescent="0.15">
      <c r="A79" s="17" t="s">
        <v>6</v>
      </c>
      <c r="B79" s="248" t="s">
        <v>46</v>
      </c>
      <c r="C79" s="250"/>
      <c r="D79" s="246" t="s">
        <v>34</v>
      </c>
      <c r="E79" s="247"/>
      <c r="F79" s="246" t="s">
        <v>41</v>
      </c>
      <c r="G79" s="247"/>
      <c r="H79" s="249" t="s">
        <v>166</v>
      </c>
      <c r="I79" s="249"/>
      <c r="J79" s="250"/>
      <c r="K79" s="148"/>
      <c r="L79" s="24"/>
    </row>
    <row r="80" spans="1:18" ht="18.75" customHeight="1" x14ac:dyDescent="0.15">
      <c r="A80" s="17" t="s">
        <v>6</v>
      </c>
      <c r="B80" s="248" t="s">
        <v>45</v>
      </c>
      <c r="C80" s="250"/>
      <c r="D80" s="246" t="s">
        <v>34</v>
      </c>
      <c r="E80" s="247"/>
      <c r="F80" s="246" t="s">
        <v>41</v>
      </c>
      <c r="G80" s="247"/>
      <c r="H80" s="249" t="s">
        <v>47</v>
      </c>
      <c r="I80" s="249"/>
      <c r="J80" s="250"/>
      <c r="K80" s="148"/>
      <c r="L80" s="24"/>
    </row>
    <row r="81" spans="1:12" ht="18.75" customHeight="1" x14ac:dyDescent="0.15">
      <c r="A81" s="17" t="s">
        <v>6</v>
      </c>
      <c r="B81" s="248" t="s">
        <v>143</v>
      </c>
      <c r="C81" s="250"/>
      <c r="D81" s="245" t="s">
        <v>19</v>
      </c>
      <c r="E81" s="245"/>
      <c r="F81" s="246" t="s">
        <v>34</v>
      </c>
      <c r="G81" s="247"/>
      <c r="H81" s="249" t="s">
        <v>164</v>
      </c>
      <c r="I81" s="249"/>
      <c r="J81" s="250"/>
      <c r="K81" s="148"/>
      <c r="L81" s="24"/>
    </row>
    <row r="82" spans="1:12" ht="18.75" customHeight="1" x14ac:dyDescent="0.15">
      <c r="A82" s="17" t="s">
        <v>6</v>
      </c>
      <c r="B82" s="251" t="s">
        <v>20</v>
      </c>
      <c r="C82" s="251"/>
      <c r="D82" s="245" t="s">
        <v>19</v>
      </c>
      <c r="E82" s="245"/>
      <c r="F82" s="246" t="s">
        <v>34</v>
      </c>
      <c r="G82" s="247"/>
      <c r="H82" s="249" t="s">
        <v>159</v>
      </c>
      <c r="I82" s="249"/>
      <c r="J82" s="250"/>
      <c r="K82" s="148"/>
      <c r="L82" s="24"/>
    </row>
    <row r="83" spans="1:12" ht="18.75" customHeight="1" x14ac:dyDescent="0.15">
      <c r="A83" s="17" t="s">
        <v>6</v>
      </c>
      <c r="B83" s="244" t="s">
        <v>130</v>
      </c>
      <c r="C83" s="244"/>
      <c r="D83" s="245" t="s">
        <v>56</v>
      </c>
      <c r="E83" s="245"/>
      <c r="F83" s="246" t="s">
        <v>34</v>
      </c>
      <c r="G83" s="247"/>
      <c r="H83" s="248" t="s">
        <v>160</v>
      </c>
      <c r="I83" s="249"/>
      <c r="J83" s="250"/>
      <c r="K83" s="148"/>
      <c r="L83" s="24"/>
    </row>
    <row r="84" spans="1:12" ht="18.75" customHeight="1" x14ac:dyDescent="0.15">
      <c r="A84" s="17" t="s">
        <v>6</v>
      </c>
      <c r="B84" s="244" t="s">
        <v>142</v>
      </c>
      <c r="C84" s="244"/>
      <c r="D84" s="245" t="s">
        <v>34</v>
      </c>
      <c r="E84" s="245"/>
      <c r="F84" s="246" t="s">
        <v>129</v>
      </c>
      <c r="G84" s="247"/>
      <c r="H84" s="248" t="s">
        <v>161</v>
      </c>
      <c r="I84" s="249"/>
      <c r="J84" s="250"/>
      <c r="K84" s="148"/>
      <c r="L84" s="24"/>
    </row>
    <row r="85" spans="1:12" ht="18.75" customHeight="1" x14ac:dyDescent="0.15">
      <c r="A85" s="17" t="s">
        <v>6</v>
      </c>
      <c r="B85" s="239"/>
      <c r="C85" s="239"/>
      <c r="D85" s="240"/>
      <c r="E85" s="240"/>
      <c r="F85" s="241"/>
      <c r="G85" s="242"/>
      <c r="H85" s="241"/>
      <c r="I85" s="243"/>
      <c r="J85" s="242"/>
      <c r="K85" s="149"/>
      <c r="L85" s="24"/>
    </row>
    <row r="86" spans="1:12" ht="18.75" customHeight="1" x14ac:dyDescent="0.15">
      <c r="A86" s="17" t="s">
        <v>6</v>
      </c>
      <c r="B86" s="239"/>
      <c r="C86" s="239"/>
      <c r="D86" s="240"/>
      <c r="E86" s="240"/>
      <c r="F86" s="241"/>
      <c r="G86" s="242"/>
      <c r="H86" s="241"/>
      <c r="I86" s="243"/>
      <c r="J86" s="242"/>
      <c r="K86" s="149"/>
      <c r="L86" s="24"/>
    </row>
    <row r="87" spans="1:12" ht="18.75" customHeight="1" x14ac:dyDescent="0.15">
      <c r="A87" s="17" t="s">
        <v>6</v>
      </c>
      <c r="B87" s="239"/>
      <c r="C87" s="239"/>
      <c r="D87" s="240"/>
      <c r="E87" s="240"/>
      <c r="F87" s="241"/>
      <c r="G87" s="242"/>
      <c r="H87" s="241"/>
      <c r="I87" s="243"/>
      <c r="J87" s="242"/>
      <c r="K87" s="149"/>
      <c r="L87" s="24"/>
    </row>
  </sheetData>
  <sheetProtection password="CC71" sheet="1" objects="1" scenarios="1"/>
  <mergeCells count="141">
    <mergeCell ref="N3:P3"/>
    <mergeCell ref="B4:E4"/>
    <mergeCell ref="R4:R5"/>
    <mergeCell ref="B5:E5"/>
    <mergeCell ref="B6:E6"/>
    <mergeCell ref="B11:C11"/>
    <mergeCell ref="L11:N11"/>
    <mergeCell ref="A1:M1"/>
    <mergeCell ref="B3:E3"/>
    <mergeCell ref="G3:G4"/>
    <mergeCell ref="H3:I3"/>
    <mergeCell ref="J3:J4"/>
    <mergeCell ref="K3:K4"/>
    <mergeCell ref="L3:L4"/>
    <mergeCell ref="B15:C15"/>
    <mergeCell ref="L15:N15"/>
    <mergeCell ref="B16:C16"/>
    <mergeCell ref="L16:N16"/>
    <mergeCell ref="B17:C17"/>
    <mergeCell ref="L17:N17"/>
    <mergeCell ref="B12:C12"/>
    <mergeCell ref="L12:N12"/>
    <mergeCell ref="B13:C13"/>
    <mergeCell ref="L13:N13"/>
    <mergeCell ref="B14:C14"/>
    <mergeCell ref="L14:N14"/>
    <mergeCell ref="I23:I24"/>
    <mergeCell ref="J23:M23"/>
    <mergeCell ref="E24:F24"/>
    <mergeCell ref="B18:C18"/>
    <mergeCell ref="L18:N18"/>
    <mergeCell ref="B19:C19"/>
    <mergeCell ref="L19:N19"/>
    <mergeCell ref="B20:C20"/>
    <mergeCell ref="L20:N20"/>
    <mergeCell ref="E25:F25"/>
    <mergeCell ref="E26:F26"/>
    <mergeCell ref="E27:F27"/>
    <mergeCell ref="E28:F28"/>
    <mergeCell ref="E29:F29"/>
    <mergeCell ref="E30:F30"/>
    <mergeCell ref="A23:A24"/>
    <mergeCell ref="B23:B24"/>
    <mergeCell ref="C23:C24"/>
    <mergeCell ref="D23:H23"/>
    <mergeCell ref="F38:G38"/>
    <mergeCell ref="H38:I38"/>
    <mergeCell ref="F39:G39"/>
    <mergeCell ref="H39:I39"/>
    <mergeCell ref="F40:G40"/>
    <mergeCell ref="H40:I40"/>
    <mergeCell ref="E31:F31"/>
    <mergeCell ref="E32:F32"/>
    <mergeCell ref="E33:F33"/>
    <mergeCell ref="E34:F34"/>
    <mergeCell ref="E35:F35"/>
    <mergeCell ref="E36:F36"/>
    <mergeCell ref="B48:E48"/>
    <mergeCell ref="F48:G48"/>
    <mergeCell ref="B49:E49"/>
    <mergeCell ref="F49:G49"/>
    <mergeCell ref="B50:E50"/>
    <mergeCell ref="F50:G50"/>
    <mergeCell ref="F41:G41"/>
    <mergeCell ref="H41:I41"/>
    <mergeCell ref="F42:G42"/>
    <mergeCell ref="H42:I42"/>
    <mergeCell ref="B47:E47"/>
    <mergeCell ref="F47:G47"/>
    <mergeCell ref="B54:E54"/>
    <mergeCell ref="F54:G54"/>
    <mergeCell ref="B55:E55"/>
    <mergeCell ref="F55:G55"/>
    <mergeCell ref="B56:E56"/>
    <mergeCell ref="F56:G56"/>
    <mergeCell ref="B51:E51"/>
    <mergeCell ref="F51:G51"/>
    <mergeCell ref="B52:E52"/>
    <mergeCell ref="F52:G52"/>
    <mergeCell ref="B53:E53"/>
    <mergeCell ref="F53:G53"/>
    <mergeCell ref="B65:D65"/>
    <mergeCell ref="E65:K67"/>
    <mergeCell ref="B66:D66"/>
    <mergeCell ref="B67:D67"/>
    <mergeCell ref="A70:L70"/>
    <mergeCell ref="B71:J71"/>
    <mergeCell ref="A57:L57"/>
    <mergeCell ref="A58:L58"/>
    <mergeCell ref="B59:G59"/>
    <mergeCell ref="H59:N59"/>
    <mergeCell ref="A60:L60"/>
    <mergeCell ref="A61:L62"/>
    <mergeCell ref="M61:N62"/>
    <mergeCell ref="B78:C78"/>
    <mergeCell ref="D78:E78"/>
    <mergeCell ref="F78:G78"/>
    <mergeCell ref="H78:J78"/>
    <mergeCell ref="B79:C79"/>
    <mergeCell ref="D79:E79"/>
    <mergeCell ref="F79:G79"/>
    <mergeCell ref="H79:J79"/>
    <mergeCell ref="B72:J72"/>
    <mergeCell ref="B73:J73"/>
    <mergeCell ref="B74:J74"/>
    <mergeCell ref="B77:C77"/>
    <mergeCell ref="D77:E77"/>
    <mergeCell ref="F77:G77"/>
    <mergeCell ref="H77:J77"/>
    <mergeCell ref="B82:C82"/>
    <mergeCell ref="D82:E82"/>
    <mergeCell ref="F82:G82"/>
    <mergeCell ref="H82:J82"/>
    <mergeCell ref="B83:C83"/>
    <mergeCell ref="D83:E83"/>
    <mergeCell ref="F83:G83"/>
    <mergeCell ref="H83:J83"/>
    <mergeCell ref="B80:C80"/>
    <mergeCell ref="D80:E80"/>
    <mergeCell ref="F80:G80"/>
    <mergeCell ref="H80:J80"/>
    <mergeCell ref="B81:C81"/>
    <mergeCell ref="D81:E81"/>
    <mergeCell ref="F81:G81"/>
    <mergeCell ref="H81:J81"/>
    <mergeCell ref="B86:C86"/>
    <mergeCell ref="D86:E86"/>
    <mergeCell ref="F86:G86"/>
    <mergeCell ref="H86:J86"/>
    <mergeCell ref="B87:C87"/>
    <mergeCell ref="D87:E87"/>
    <mergeCell ref="F87:G87"/>
    <mergeCell ref="H87:J87"/>
    <mergeCell ref="B84:C84"/>
    <mergeCell ref="D84:E84"/>
    <mergeCell ref="F84:G84"/>
    <mergeCell ref="H84:J84"/>
    <mergeCell ref="B85:C85"/>
    <mergeCell ref="D85:E85"/>
    <mergeCell ref="F85:G85"/>
    <mergeCell ref="H85:J85"/>
  </mergeCells>
  <phoneticPr fontId="2"/>
  <conditionalFormatting sqref="A61:L62 A60:E60">
    <cfRule type="expression" dxfId="429" priority="47">
      <formula>$Q$1="○"</formula>
    </cfRule>
  </conditionalFormatting>
  <conditionalFormatting sqref="C39">
    <cfRule type="expression" dxfId="428" priority="45">
      <formula>$C$39&gt;$B$39/2</formula>
    </cfRule>
    <cfRule type="expression" dxfId="427" priority="46">
      <formula>$C$39&gt;10000000</formula>
    </cfRule>
  </conditionalFormatting>
  <conditionalFormatting sqref="C40">
    <cfRule type="expression" dxfId="426" priority="43">
      <formula>$C$40&gt;$B$40/2</formula>
    </cfRule>
    <cfRule type="expression" dxfId="425" priority="44">
      <formula>$C$40&gt;1000000</formula>
    </cfRule>
  </conditionalFormatting>
  <conditionalFormatting sqref="C41">
    <cfRule type="expression" dxfId="424" priority="41">
      <formula>$C$41&gt;$B$41/2</formula>
    </cfRule>
    <cfRule type="expression" dxfId="423" priority="42">
      <formula>$C$41&gt;100000</formula>
    </cfRule>
  </conditionalFormatting>
  <conditionalFormatting sqref="R9">
    <cfRule type="expression" dxfId="422" priority="38">
      <formula>R9="NG"</formula>
    </cfRule>
  </conditionalFormatting>
  <conditionalFormatting sqref="L25:M36">
    <cfRule type="expression" dxfId="421" priority="21">
      <formula>$J25="追加"</formula>
    </cfRule>
    <cfRule type="expression" dxfId="420" priority="40">
      <formula>$J25="新規"</formula>
    </cfRule>
  </conditionalFormatting>
  <conditionalFormatting sqref="B39:B41">
    <cfRule type="expression" dxfId="419" priority="39">
      <formula>($C39+$D39+$E39)&lt;&gt;$B39</formula>
    </cfRule>
  </conditionalFormatting>
  <conditionalFormatting sqref="R39:T41">
    <cfRule type="expression" dxfId="418" priority="36">
      <formula>R39="NG"</formula>
    </cfRule>
    <cfRule type="expression" dxfId="417" priority="37">
      <formula>$R21="NG"</formula>
    </cfRule>
  </conditionalFormatting>
  <conditionalFormatting sqref="T42">
    <cfRule type="expression" dxfId="416" priority="34">
      <formula>T42="NG"</formula>
    </cfRule>
    <cfRule type="expression" dxfId="415" priority="35">
      <formula>$R24="NG"</formula>
    </cfRule>
  </conditionalFormatting>
  <conditionalFormatting sqref="R60:R61">
    <cfRule type="expression" dxfId="414" priority="32">
      <formula>R60="NG"</formula>
    </cfRule>
    <cfRule type="expression" dxfId="413" priority="33">
      <formula>$R43="NG"</formula>
    </cfRule>
  </conditionalFormatting>
  <conditionalFormatting sqref="R65">
    <cfRule type="expression" dxfId="412" priority="31">
      <formula>R65="NG"</formula>
    </cfRule>
  </conditionalFormatting>
  <conditionalFormatting sqref="R3">
    <cfRule type="expression" dxfId="411" priority="29">
      <formula>$R3&lt;&gt;"要修正！"</formula>
    </cfRule>
    <cfRule type="expression" dxfId="410" priority="30">
      <formula>$R3="要修正！"</formula>
    </cfRule>
  </conditionalFormatting>
  <conditionalFormatting sqref="S25:S36">
    <cfRule type="expression" dxfId="409" priority="48">
      <formula>S25="NG"</formula>
    </cfRule>
  </conditionalFormatting>
  <conditionalFormatting sqref="S59">
    <cfRule type="expression" dxfId="408" priority="28">
      <formula>S59="NG"</formula>
    </cfRule>
  </conditionalFormatting>
  <conditionalFormatting sqref="R59">
    <cfRule type="expression" dxfId="407" priority="26">
      <formula>R59="NG"</formula>
    </cfRule>
    <cfRule type="expression" dxfId="406" priority="27">
      <formula>$R42="NG"</formula>
    </cfRule>
  </conditionalFormatting>
  <conditionalFormatting sqref="R72">
    <cfRule type="expression" dxfId="405" priority="25">
      <formula>R72="NG"</formula>
    </cfRule>
  </conditionalFormatting>
  <conditionalFormatting sqref="R25:R36">
    <cfRule type="expression" dxfId="404" priority="24">
      <formula>R25="NG"</formula>
    </cfRule>
  </conditionalFormatting>
  <conditionalFormatting sqref="S12:S19">
    <cfRule type="expression" dxfId="403" priority="22">
      <formula>$S12="NG"</formula>
    </cfRule>
    <cfRule type="expression" dxfId="402" priority="23">
      <formula>$R1048572="NG"</formula>
    </cfRule>
  </conditionalFormatting>
  <conditionalFormatting sqref="T25:T36">
    <cfRule type="expression" dxfId="401" priority="20">
      <formula>T25="NG"</formula>
    </cfRule>
  </conditionalFormatting>
  <conditionalFormatting sqref="L9">
    <cfRule type="expression" dxfId="400" priority="14">
      <formula>$L$9="NG"</formula>
    </cfRule>
  </conditionalFormatting>
  <conditionalFormatting sqref="R4:R5">
    <cfRule type="expression" dxfId="399" priority="13">
      <formula>$R$3="要修正！"</formula>
    </cfRule>
  </conditionalFormatting>
  <conditionalFormatting sqref="A41:H41">
    <cfRule type="expression" dxfId="398" priority="12">
      <formula>$Q$1="○"</formula>
    </cfRule>
  </conditionalFormatting>
  <conditionalFormatting sqref="A55:G55">
    <cfRule type="expression" dxfId="397" priority="11">
      <formula>$Q$1="○"</formula>
    </cfRule>
  </conditionalFormatting>
  <conditionalFormatting sqref="A83:J83">
    <cfRule type="expression" dxfId="396" priority="10">
      <formula>$Q$1="○"</formula>
    </cfRule>
  </conditionalFormatting>
  <conditionalFormatting sqref="J25:J26">
    <cfRule type="expression" dxfId="395" priority="8">
      <formula>$I25="追加"</formula>
    </cfRule>
    <cfRule type="expression" dxfId="394" priority="9">
      <formula>$I25="新規"</formula>
    </cfRule>
  </conditionalFormatting>
  <conditionalFormatting sqref="J27:K36">
    <cfRule type="expression" dxfId="393" priority="6">
      <formula>$I27="追加"</formula>
    </cfRule>
    <cfRule type="expression" dxfId="392" priority="7">
      <formula>$I27="新規"</formula>
    </cfRule>
  </conditionalFormatting>
  <conditionalFormatting sqref="A59:G59">
    <cfRule type="expression" dxfId="391" priority="5">
      <formula>"$Q$1=○"</formula>
    </cfRule>
  </conditionalFormatting>
  <conditionalFormatting sqref="K25">
    <cfRule type="expression" dxfId="390" priority="3">
      <formula>$I25="追加"</formula>
    </cfRule>
    <cfRule type="expression" dxfId="389" priority="4">
      <formula>$I25="新規"</formula>
    </cfRule>
  </conditionalFormatting>
  <conditionalFormatting sqref="K26">
    <cfRule type="expression" dxfId="388" priority="1">
      <formula>$I26="追加"</formula>
    </cfRule>
    <cfRule type="expression" dxfId="387" priority="2">
      <formula>$I26="新規"</formula>
    </cfRule>
  </conditionalFormatting>
  <dataValidations count="2">
    <dataValidation type="list" allowBlank="1" showInputMessage="1" showErrorMessage="1" sqref="E12:E19" xr:uid="{00000000-0002-0000-0300-000000000000}">
      <formula1>$U$12:$U$15</formula1>
    </dataValidation>
    <dataValidation type="list" allowBlank="1" showInputMessage="1" showErrorMessage="1" sqref="Q1 O1" xr:uid="{00000000-0002-0000-0300-000001000000}">
      <formula1>$S$1:$S$2</formula1>
    </dataValidation>
  </dataValidations>
  <pageMargins left="0.70866141732283472" right="0.70866141732283472" top="0.82677165354330717" bottom="0.74803149606299213" header="0.31496062992125984" footer="0.31496062992125984"/>
  <pageSetup paperSize="9" scale="52" fitToHeight="0" orientation="landscape" r:id="rId1"/>
  <headerFooter>
    <oddHeader>&amp;L様式第1号別添-1&amp;R事業参加者用（事業参加者→事業実施主体）</oddHeader>
  </headerFooter>
  <rowBreaks count="1" manualBreakCount="1">
    <brk id="42" max="13" man="1"/>
  </rowBreaks>
  <colBreaks count="1" manualBreakCount="1">
    <brk id="28" max="81"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300-000002000000}">
          <x14:formula1>
            <xm:f>リスト!$H$2:$H$3</xm:f>
          </x14:formula1>
          <xm:sqref>A65:A67 A78:A87</xm:sqref>
        </x14:dataValidation>
        <x14:dataValidation type="list" allowBlank="1" showInputMessage="1" showErrorMessage="1" xr:uid="{00000000-0002-0000-0300-000003000000}">
          <x14:formula1>
            <xm:f>リスト!$K$2:$K$3</xm:f>
          </x14:formula1>
          <xm:sqref>A48:A56</xm:sqref>
        </x14:dataValidation>
        <x14:dataValidation type="list" allowBlank="1" showInputMessage="1" showErrorMessage="1" xr:uid="{00000000-0002-0000-0300-000004000000}">
          <x14:formula1>
            <xm:f>リスト!$H$2:$H$4</xm:f>
          </x14:formula1>
          <xm:sqref>L25:M36 A72:A74</xm:sqref>
        </x14:dataValidation>
        <x14:dataValidation type="list" allowBlank="1" showInputMessage="1" showErrorMessage="1" xr:uid="{00000000-0002-0000-0300-000005000000}">
          <x14:formula1>
            <xm:f>リスト!$G$2:$G$4</xm:f>
          </x14:formula1>
          <xm:sqref>I25:I36</xm:sqref>
        </x14:dataValidation>
        <x14:dataValidation type="list" allowBlank="1" showInputMessage="1" showErrorMessage="1" xr:uid="{00000000-0002-0000-0300-000006000000}">
          <x14:formula1>
            <xm:f>リスト!$E$2:$E$22</xm:f>
          </x14:formula1>
          <xm:sqref>D25:D36</xm:sqref>
        </x14:dataValidation>
        <x14:dataValidation type="list" allowBlank="1" showInputMessage="1" showErrorMessage="1" xr:uid="{00000000-0002-0000-0300-000007000000}">
          <x14:formula1>
            <xm:f>リスト!$D$2:$D$3</xm:f>
          </x14:formula1>
          <xm:sqref>C25:C36</xm:sqref>
        </x14:dataValidation>
        <x14:dataValidation type="list" allowBlank="1" showInputMessage="1" showErrorMessage="1" xr:uid="{00000000-0002-0000-0300-000008000000}">
          <x14:formula1>
            <xm:f>リスト!$C$2:$C$4</xm:f>
          </x14:formula1>
          <xm:sqref>B25:B36</xm:sqref>
        </x14:dataValidation>
        <x14:dataValidation type="list" allowBlank="1" showInputMessage="1" showErrorMessage="1" xr:uid="{00000000-0002-0000-0300-000009000000}">
          <x14:formula1>
            <xm:f>リスト!$J$2:$J$6</xm:f>
          </x14:formula1>
          <xm:sqref>K12:K19</xm:sqref>
        </x14:dataValidation>
        <x14:dataValidation type="list" allowBlank="1" showInputMessage="1" showErrorMessage="1" xr:uid="{00000000-0002-0000-0300-00000A000000}">
          <x14:formula1>
            <xm:f>リスト!$I$2:$I$5</xm:f>
          </x14:formula1>
          <xm:sqref>J12:J19</xm:sqref>
        </x14:dataValidation>
        <x14:dataValidation type="list" allowBlank="1" showInputMessage="1" showErrorMessage="1" xr:uid="{00000000-0002-0000-0300-00000B000000}">
          <x14:formula1>
            <xm:f>リスト!$B$2:$B$11</xm:f>
          </x14:formula1>
          <xm:sqref>I12:I19</xm:sqref>
        </x14:dataValidation>
        <x14:dataValidation type="list" allowBlank="1" showInputMessage="1" showErrorMessage="1" xr:uid="{00000000-0002-0000-0300-00000C000000}">
          <x14:formula1>
            <xm:f>リスト!$A$3:$A$9</xm:f>
          </x14:formula1>
          <xm:sqref>G12:H19</xm:sqref>
        </x14:dataValidation>
        <x14:dataValidation type="list" allowBlank="1" showInputMessage="1" showErrorMessage="1" xr:uid="{00000000-0002-0000-0300-00000D000000}">
          <x14:formula1>
            <xm:f>'C:\Users\113277\Box\【02_課所共有】09_04_生産振興課\R05年度\文書ファイル\03野菜担当\53_国庫事業等\53_08_省エネ型施設園芸産地育成緊急対策事業\53_08_090_令和5年度補正予算省エネ事業例規\04 実施要領\修正中\[（修正中2）実施要領　様式1別添1,2.xlsx]リスト'!#REF!</xm:f>
          </x14:formula1>
          <xm:sqref>A59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87"/>
  <sheetViews>
    <sheetView view="pageBreakPreview" zoomScale="90" zoomScaleNormal="100" zoomScaleSheetLayoutView="90" workbookViewId="0">
      <selection activeCell="A2" sqref="A2"/>
    </sheetView>
  </sheetViews>
  <sheetFormatPr defaultRowHeight="22.5" customHeight="1" x14ac:dyDescent="0.15"/>
  <cols>
    <col min="1" max="17" width="14.625" style="21" customWidth="1"/>
    <col min="18" max="18" width="23.25" style="46" customWidth="1"/>
    <col min="19" max="19" width="23.5" style="21" bestFit="1" customWidth="1"/>
    <col min="20" max="20" width="18.875" style="21" bestFit="1" customWidth="1"/>
    <col min="21" max="21" width="11.125" style="21" bestFit="1" customWidth="1"/>
    <col min="22" max="16384" width="9" style="21"/>
  </cols>
  <sheetData>
    <row r="1" spans="1:21" s="18" customFormat="1" ht="22.5" customHeight="1" x14ac:dyDescent="0.15">
      <c r="A1" s="305" t="s">
        <v>243</v>
      </c>
      <c r="B1" s="305"/>
      <c r="C1" s="305"/>
      <c r="D1" s="305"/>
      <c r="E1" s="305"/>
      <c r="F1" s="305"/>
      <c r="G1" s="305"/>
      <c r="H1" s="305"/>
      <c r="I1" s="305"/>
      <c r="J1" s="305"/>
      <c r="K1" s="305"/>
      <c r="L1" s="305"/>
      <c r="M1" s="305"/>
      <c r="N1" s="187" t="s">
        <v>210</v>
      </c>
      <c r="O1" s="201"/>
      <c r="P1" s="188" t="s">
        <v>209</v>
      </c>
      <c r="Q1" s="202"/>
      <c r="R1" s="186" t="s">
        <v>93</v>
      </c>
      <c r="S1" s="130" t="s">
        <v>208</v>
      </c>
      <c r="T1" s="125"/>
    </row>
    <row r="2" spans="1:21" s="19" customFormat="1" ht="17.25" x14ac:dyDescent="0.15">
      <c r="A2" s="169" t="s">
        <v>228</v>
      </c>
      <c r="B2" s="169"/>
      <c r="C2" s="169"/>
      <c r="D2" s="169"/>
      <c r="E2" s="169"/>
      <c r="F2" s="169"/>
      <c r="G2" s="169" t="s">
        <v>232</v>
      </c>
      <c r="H2" s="169"/>
      <c r="I2" s="169"/>
      <c r="J2" s="169"/>
      <c r="K2" s="169"/>
      <c r="L2" s="119"/>
      <c r="M2" s="120"/>
      <c r="N2" s="119"/>
      <c r="O2" s="170"/>
      <c r="P2" s="121"/>
      <c r="Q2" s="121"/>
      <c r="R2" s="43"/>
      <c r="S2" s="103" t="s">
        <v>230</v>
      </c>
      <c r="T2" s="126"/>
      <c r="U2" s="18"/>
    </row>
    <row r="3" spans="1:21" s="19" customFormat="1" ht="22.5" customHeight="1" x14ac:dyDescent="0.15">
      <c r="A3" s="171" t="s">
        <v>59</v>
      </c>
      <c r="B3" s="296"/>
      <c r="C3" s="297"/>
      <c r="D3" s="297"/>
      <c r="E3" s="298"/>
      <c r="F3" s="172"/>
      <c r="G3" s="306" t="s">
        <v>1</v>
      </c>
      <c r="H3" s="308" t="s">
        <v>234</v>
      </c>
      <c r="I3" s="309"/>
      <c r="J3" s="306" t="s">
        <v>2</v>
      </c>
      <c r="K3" s="306" t="s">
        <v>204</v>
      </c>
      <c r="L3" s="310" t="s">
        <v>205</v>
      </c>
      <c r="M3" s="169"/>
      <c r="N3" s="295" t="s">
        <v>203</v>
      </c>
      <c r="O3" s="295"/>
      <c r="P3" s="295"/>
      <c r="Q3" s="169"/>
      <c r="R3" s="44" t="str">
        <f>IF(COUNTIF(R5:U87,"NG"),"要修正！","クリア ! ")</f>
        <v xml:space="preserve">クリア ! </v>
      </c>
      <c r="S3" s="19" t="s">
        <v>189</v>
      </c>
      <c r="U3" s="18"/>
    </row>
    <row r="4" spans="1:21" s="19" customFormat="1" ht="22.5" customHeight="1" x14ac:dyDescent="0.15">
      <c r="A4" s="171" t="s">
        <v>58</v>
      </c>
      <c r="B4" s="296"/>
      <c r="C4" s="297"/>
      <c r="D4" s="297"/>
      <c r="E4" s="298"/>
      <c r="F4" s="172"/>
      <c r="G4" s="307"/>
      <c r="H4" s="200" t="s">
        <v>241</v>
      </c>
      <c r="I4" s="200" t="s">
        <v>242</v>
      </c>
      <c r="J4" s="307"/>
      <c r="K4" s="307"/>
      <c r="L4" s="311"/>
      <c r="M4" s="174"/>
      <c r="N4" s="189" t="s">
        <v>200</v>
      </c>
      <c r="O4" s="190" t="s">
        <v>201</v>
      </c>
      <c r="P4" s="190" t="s">
        <v>204</v>
      </c>
      <c r="Q4" s="169"/>
      <c r="R4" s="299" t="str">
        <f>IF(R3="要修正！","※「クリア！」になるようNG箇所を修正してください。","")</f>
        <v/>
      </c>
    </row>
    <row r="5" spans="1:21" s="19" customFormat="1" ht="22.5" customHeight="1" x14ac:dyDescent="0.15">
      <c r="A5" s="171" t="s">
        <v>60</v>
      </c>
      <c r="B5" s="301"/>
      <c r="C5" s="297"/>
      <c r="D5" s="297"/>
      <c r="E5" s="298"/>
      <c r="F5" s="172"/>
      <c r="G5" s="175" t="s">
        <v>158</v>
      </c>
      <c r="H5" s="176"/>
      <c r="I5" s="176"/>
      <c r="J5" s="177">
        <f>H5-I5</f>
        <v>0</v>
      </c>
      <c r="K5" s="178" t="str">
        <f>IFERROR(J5/H5*100,"")</f>
        <v/>
      </c>
      <c r="L5" s="179"/>
      <c r="M5" s="174"/>
      <c r="N5" s="191"/>
      <c r="O5" s="192">
        <f>H5-N5</f>
        <v>0</v>
      </c>
      <c r="P5" s="193"/>
      <c r="Q5" s="169"/>
      <c r="R5" s="300"/>
    </row>
    <row r="6" spans="1:21" s="19" customFormat="1" ht="22.5" customHeight="1" x14ac:dyDescent="0.15">
      <c r="A6" s="171" t="s">
        <v>61</v>
      </c>
      <c r="B6" s="296"/>
      <c r="C6" s="297"/>
      <c r="D6" s="297"/>
      <c r="E6" s="298"/>
      <c r="F6" s="172"/>
      <c r="G6" s="175" t="s">
        <v>3</v>
      </c>
      <c r="H6" s="176"/>
      <c r="I6" s="176"/>
      <c r="J6" s="177">
        <f t="shared" ref="J6:J8" si="0">H6-I6</f>
        <v>0</v>
      </c>
      <c r="K6" s="178" t="str">
        <f>IFERROR(J6/H6*100,"")</f>
        <v/>
      </c>
      <c r="L6" s="179"/>
      <c r="M6" s="174"/>
      <c r="N6" s="191"/>
      <c r="O6" s="192">
        <f>H6-N6</f>
        <v>0</v>
      </c>
      <c r="P6" s="193"/>
      <c r="Q6" s="169"/>
      <c r="R6" s="45" t="s">
        <v>191</v>
      </c>
      <c r="S6" s="109" t="s">
        <v>199</v>
      </c>
    </row>
    <row r="7" spans="1:21" s="19" customFormat="1" ht="22.5" customHeight="1" x14ac:dyDescent="0.15">
      <c r="A7" s="180"/>
      <c r="B7" s="181"/>
      <c r="C7" s="182"/>
      <c r="D7" s="182"/>
      <c r="E7" s="182"/>
      <c r="F7" s="182"/>
      <c r="G7" s="175" t="s">
        <v>211</v>
      </c>
      <c r="H7" s="176"/>
      <c r="I7" s="176"/>
      <c r="J7" s="177">
        <f t="shared" si="0"/>
        <v>0</v>
      </c>
      <c r="K7" s="178" t="str">
        <f>IFERROR(J7/H7*100,"")</f>
        <v/>
      </c>
      <c r="L7" s="179"/>
      <c r="M7" s="174"/>
      <c r="N7" s="191"/>
      <c r="O7" s="192">
        <f>H7-N7</f>
        <v>0</v>
      </c>
      <c r="P7" s="193"/>
      <c r="Q7" s="169"/>
      <c r="R7" s="45"/>
      <c r="S7" s="109"/>
    </row>
    <row r="8" spans="1:21" s="19" customFormat="1" ht="22.5" customHeight="1" x14ac:dyDescent="0.15">
      <c r="A8" s="180"/>
      <c r="B8" s="181"/>
      <c r="C8" s="182"/>
      <c r="D8" s="182"/>
      <c r="E8" s="182"/>
      <c r="F8" s="182"/>
      <c r="G8" s="175" t="s">
        <v>212</v>
      </c>
      <c r="H8" s="176"/>
      <c r="I8" s="176"/>
      <c r="J8" s="177">
        <f t="shared" si="0"/>
        <v>0</v>
      </c>
      <c r="K8" s="178" t="str">
        <f>IFERROR(J8/H8*100,"")</f>
        <v/>
      </c>
      <c r="L8" s="179"/>
      <c r="M8" s="174"/>
      <c r="N8" s="191"/>
      <c r="O8" s="192">
        <f>H8-N8</f>
        <v>0</v>
      </c>
      <c r="P8" s="193"/>
      <c r="Q8" s="169"/>
      <c r="R8" s="45"/>
      <c r="S8" s="109"/>
    </row>
    <row r="9" spans="1:21" s="19" customFormat="1" ht="22.5" customHeight="1" x14ac:dyDescent="0.15">
      <c r="A9" s="169"/>
      <c r="B9" s="169"/>
      <c r="C9" s="169"/>
      <c r="D9" s="169"/>
      <c r="E9" s="183"/>
      <c r="F9" s="183"/>
      <c r="G9" s="175" t="s">
        <v>36</v>
      </c>
      <c r="H9" s="177">
        <f>H5+H6*0.939+H7*1.299+H8*1.56</f>
        <v>0</v>
      </c>
      <c r="I9" s="177">
        <f>I5+I6*0.939+I7*1.299+I8*1.56</f>
        <v>0</v>
      </c>
      <c r="J9" s="177">
        <f>J5+J6*0.939+J7*1.299+J8*1.56</f>
        <v>0</v>
      </c>
      <c r="K9" s="178" t="str">
        <f>IFERROR(J9/H9*100,"")</f>
        <v/>
      </c>
      <c r="L9" s="173" t="str">
        <f>IF((K9=""),"",IF(K9&gt;=5,"OK","NG"))</f>
        <v/>
      </c>
      <c r="M9" s="174"/>
      <c r="N9" s="194">
        <f>N5+N6*0.939+N7*1.299+N8*1.56</f>
        <v>0</v>
      </c>
      <c r="O9" s="188">
        <f>O5+O6*0.939+O7*1.299+O8*1.56</f>
        <v>0</v>
      </c>
      <c r="P9" s="188" t="str">
        <f>IFERROR(O9/H9*100,"")</f>
        <v/>
      </c>
      <c r="Q9" s="169"/>
      <c r="R9" s="112" t="str">
        <f>IF((L9&lt;&gt;"NG"),"OK","NG")</f>
        <v>OK</v>
      </c>
      <c r="S9" s="110" t="str">
        <f>IF(AND((O1="○"),(K9&lt;10)),"NG","OK")</f>
        <v>OK</v>
      </c>
    </row>
    <row r="10" spans="1:21" ht="22.5" customHeight="1" x14ac:dyDescent="0.15">
      <c r="A10" s="184" t="s">
        <v>235</v>
      </c>
      <c r="B10" s="184"/>
      <c r="C10" s="184"/>
      <c r="D10" s="184"/>
      <c r="E10" s="184"/>
      <c r="F10" s="184"/>
      <c r="G10" s="184"/>
      <c r="H10" s="184"/>
      <c r="I10" s="184"/>
      <c r="J10" s="184"/>
      <c r="K10" s="184"/>
      <c r="L10" s="184"/>
      <c r="M10" s="184"/>
      <c r="N10" s="185"/>
      <c r="O10" s="184"/>
      <c r="P10" s="18"/>
      <c r="Q10" s="18"/>
    </row>
    <row r="11" spans="1:21" s="48" customFormat="1" ht="17.25" x14ac:dyDescent="0.15">
      <c r="A11" s="22" t="s">
        <v>38</v>
      </c>
      <c r="B11" s="257" t="s">
        <v>21</v>
      </c>
      <c r="C11" s="258"/>
      <c r="D11" s="22" t="s">
        <v>22</v>
      </c>
      <c r="E11" s="22" t="s">
        <v>231</v>
      </c>
      <c r="F11" s="22" t="s">
        <v>215</v>
      </c>
      <c r="G11" s="211" t="s">
        <v>88</v>
      </c>
      <c r="H11" s="211" t="s">
        <v>89</v>
      </c>
      <c r="I11" s="206" t="s">
        <v>67</v>
      </c>
      <c r="J11" s="206" t="s">
        <v>148</v>
      </c>
      <c r="K11" s="206" t="s">
        <v>116</v>
      </c>
      <c r="L11" s="302" t="s">
        <v>128</v>
      </c>
      <c r="M11" s="303"/>
      <c r="N11" s="304"/>
      <c r="O11" s="47"/>
      <c r="P11" s="128"/>
      <c r="Q11" s="129"/>
      <c r="R11" s="23" t="s">
        <v>190</v>
      </c>
      <c r="S11" s="47" t="s">
        <v>193</v>
      </c>
      <c r="U11" s="21"/>
    </row>
    <row r="12" spans="1:21" ht="22.5" customHeight="1" x14ac:dyDescent="0.15">
      <c r="A12" s="203"/>
      <c r="B12" s="293"/>
      <c r="C12" s="294"/>
      <c r="D12" s="12"/>
      <c r="E12" s="214"/>
      <c r="F12" s="13"/>
      <c r="G12" s="14"/>
      <c r="H12" s="14"/>
      <c r="I12" s="15"/>
      <c r="J12" s="15"/>
      <c r="K12" s="15"/>
      <c r="L12" s="241"/>
      <c r="M12" s="243"/>
      <c r="N12" s="242"/>
      <c r="O12" s="47"/>
      <c r="P12" s="18"/>
      <c r="Q12" s="18"/>
      <c r="R12" s="205" t="str">
        <f>IFERROR(INDEX(E12:E19,MATCH(MAX(D12:D19),D12:D19,0)),"")</f>
        <v/>
      </c>
      <c r="S12" s="102" t="str">
        <f t="shared" ref="S12:S19" si="1">IF(OR(D12=0,D12=""),"OK",(IF(OR(G12=""),"NG","OK")))</f>
        <v>OK</v>
      </c>
      <c r="U12" s="21" t="s">
        <v>216</v>
      </c>
    </row>
    <row r="13" spans="1:21" ht="22.5" customHeight="1" x14ac:dyDescent="0.15">
      <c r="A13" s="203"/>
      <c r="B13" s="293"/>
      <c r="C13" s="294"/>
      <c r="D13" s="12"/>
      <c r="E13" s="214"/>
      <c r="F13" s="13"/>
      <c r="G13" s="14"/>
      <c r="H13" s="14"/>
      <c r="I13" s="15"/>
      <c r="J13" s="15"/>
      <c r="K13" s="15"/>
      <c r="L13" s="241"/>
      <c r="M13" s="243"/>
      <c r="N13" s="242"/>
      <c r="O13" s="47"/>
      <c r="P13" s="18"/>
      <c r="Q13" s="18"/>
      <c r="R13" s="101"/>
      <c r="S13" s="102" t="str">
        <f>IF(OR(D13=0,D13=""),"OK",(IF(OR(G13=""),"NG","OK")))</f>
        <v>OK</v>
      </c>
      <c r="U13" s="21" t="s">
        <v>218</v>
      </c>
    </row>
    <row r="14" spans="1:21" ht="22.5" customHeight="1" x14ac:dyDescent="0.15">
      <c r="A14" s="203"/>
      <c r="B14" s="293"/>
      <c r="C14" s="294"/>
      <c r="D14" s="12"/>
      <c r="E14" s="214"/>
      <c r="F14" s="13"/>
      <c r="G14" s="14"/>
      <c r="H14" s="14"/>
      <c r="I14" s="15"/>
      <c r="J14" s="15"/>
      <c r="K14" s="15"/>
      <c r="L14" s="241"/>
      <c r="M14" s="243"/>
      <c r="N14" s="242"/>
      <c r="O14" s="47"/>
      <c r="P14" s="18"/>
      <c r="Q14" s="18"/>
      <c r="R14" s="101"/>
      <c r="S14" s="102" t="str">
        <f>IF(OR(D14=0,D14=""),"OK",(IF(OR(G14=""),"NG","OK")))</f>
        <v>OK</v>
      </c>
      <c r="U14" s="21" t="s">
        <v>217</v>
      </c>
    </row>
    <row r="15" spans="1:21" ht="22.5" customHeight="1" x14ac:dyDescent="0.15">
      <c r="A15" s="203"/>
      <c r="B15" s="293"/>
      <c r="C15" s="294"/>
      <c r="D15" s="12"/>
      <c r="E15" s="214"/>
      <c r="F15" s="13"/>
      <c r="G15" s="14"/>
      <c r="H15" s="14"/>
      <c r="I15" s="15"/>
      <c r="J15" s="15"/>
      <c r="K15" s="15"/>
      <c r="L15" s="241"/>
      <c r="M15" s="243"/>
      <c r="N15" s="242"/>
      <c r="O15" s="47"/>
      <c r="P15" s="18"/>
      <c r="Q15" s="18"/>
      <c r="R15" s="101"/>
      <c r="S15" s="102" t="str">
        <f t="shared" si="1"/>
        <v>OK</v>
      </c>
      <c r="U15" s="138" t="s">
        <v>219</v>
      </c>
    </row>
    <row r="16" spans="1:21" ht="22.5" customHeight="1" x14ac:dyDescent="0.15">
      <c r="A16" s="203"/>
      <c r="B16" s="293"/>
      <c r="C16" s="294"/>
      <c r="D16" s="12"/>
      <c r="E16" s="214"/>
      <c r="F16" s="13"/>
      <c r="G16" s="14"/>
      <c r="H16" s="14"/>
      <c r="I16" s="15"/>
      <c r="J16" s="15"/>
      <c r="K16" s="15"/>
      <c r="L16" s="241"/>
      <c r="M16" s="243"/>
      <c r="N16" s="242"/>
      <c r="O16" s="47"/>
      <c r="P16" s="18"/>
      <c r="Q16" s="18"/>
      <c r="R16" s="101"/>
      <c r="S16" s="102" t="str">
        <f t="shared" si="1"/>
        <v>OK</v>
      </c>
    </row>
    <row r="17" spans="1:21" ht="22.5" customHeight="1" x14ac:dyDescent="0.15">
      <c r="A17" s="203"/>
      <c r="B17" s="293"/>
      <c r="C17" s="294"/>
      <c r="D17" s="12"/>
      <c r="E17" s="214"/>
      <c r="F17" s="13"/>
      <c r="G17" s="14"/>
      <c r="H17" s="14"/>
      <c r="I17" s="15"/>
      <c r="J17" s="15"/>
      <c r="K17" s="15"/>
      <c r="L17" s="241"/>
      <c r="M17" s="243"/>
      <c r="N17" s="242"/>
      <c r="O17" s="47"/>
      <c r="P17" s="18"/>
      <c r="Q17" s="18"/>
      <c r="R17" s="101"/>
      <c r="S17" s="102" t="str">
        <f t="shared" si="1"/>
        <v>OK</v>
      </c>
    </row>
    <row r="18" spans="1:21" ht="22.5" customHeight="1" x14ac:dyDescent="0.15">
      <c r="A18" s="203"/>
      <c r="B18" s="293"/>
      <c r="C18" s="294"/>
      <c r="D18" s="12"/>
      <c r="E18" s="214"/>
      <c r="F18" s="13"/>
      <c r="G18" s="14"/>
      <c r="H18" s="14"/>
      <c r="I18" s="15"/>
      <c r="J18" s="15"/>
      <c r="K18" s="15"/>
      <c r="L18" s="241"/>
      <c r="M18" s="243"/>
      <c r="N18" s="242"/>
      <c r="O18" s="47"/>
      <c r="P18" s="18"/>
      <c r="Q18" s="18"/>
      <c r="R18" s="101"/>
      <c r="S18" s="102" t="str">
        <f t="shared" si="1"/>
        <v>OK</v>
      </c>
    </row>
    <row r="19" spans="1:21" ht="22.5" customHeight="1" x14ac:dyDescent="0.15">
      <c r="A19" s="203"/>
      <c r="B19" s="293"/>
      <c r="C19" s="294"/>
      <c r="D19" s="12"/>
      <c r="E19" s="214"/>
      <c r="F19" s="13"/>
      <c r="G19" s="14"/>
      <c r="H19" s="14"/>
      <c r="I19" s="15"/>
      <c r="J19" s="15"/>
      <c r="K19" s="15"/>
      <c r="L19" s="241"/>
      <c r="M19" s="243"/>
      <c r="N19" s="242"/>
      <c r="O19" s="47"/>
      <c r="P19" s="18"/>
      <c r="Q19" s="18"/>
      <c r="R19" s="101"/>
      <c r="S19" s="102" t="str">
        <f t="shared" si="1"/>
        <v>OK</v>
      </c>
    </row>
    <row r="20" spans="1:21" ht="17.25" x14ac:dyDescent="0.15">
      <c r="A20" s="209" t="s">
        <v>0</v>
      </c>
      <c r="B20" s="255" t="s">
        <v>34</v>
      </c>
      <c r="C20" s="256"/>
      <c r="D20" s="20">
        <f>SUM(D12:D19)</f>
        <v>0</v>
      </c>
      <c r="E20" s="209" t="s">
        <v>34</v>
      </c>
      <c r="F20" s="209"/>
      <c r="G20" s="204"/>
      <c r="H20" s="204" t="s">
        <v>34</v>
      </c>
      <c r="I20" s="204" t="s">
        <v>34</v>
      </c>
      <c r="J20" s="204" t="s">
        <v>34</v>
      </c>
      <c r="K20" s="204" t="s">
        <v>34</v>
      </c>
      <c r="L20" s="255" t="s">
        <v>34</v>
      </c>
      <c r="M20" s="259"/>
      <c r="N20" s="256"/>
      <c r="O20" s="47"/>
      <c r="P20" s="18"/>
      <c r="Q20" s="18"/>
      <c r="R20" s="21"/>
    </row>
    <row r="21" spans="1:21" ht="17.25" x14ac:dyDescent="0.15">
      <c r="A21" s="23"/>
      <c r="B21" s="24"/>
      <c r="C21" s="24"/>
      <c r="O21" s="47"/>
      <c r="P21" s="18"/>
      <c r="Q21" s="18"/>
      <c r="R21" s="21"/>
    </row>
    <row r="22" spans="1:21" ht="17.25" x14ac:dyDescent="0.15">
      <c r="A22" s="25" t="s">
        <v>229</v>
      </c>
      <c r="B22" s="26"/>
      <c r="C22" s="26"/>
      <c r="O22" s="47"/>
      <c r="P22" s="18"/>
      <c r="R22" s="21"/>
    </row>
    <row r="23" spans="1:21" s="49" customFormat="1" ht="17.25" x14ac:dyDescent="0.15">
      <c r="A23" s="288" t="s">
        <v>38</v>
      </c>
      <c r="B23" s="288" t="s">
        <v>69</v>
      </c>
      <c r="C23" s="290" t="s">
        <v>104</v>
      </c>
      <c r="D23" s="291" t="s">
        <v>4</v>
      </c>
      <c r="E23" s="292"/>
      <c r="F23" s="292"/>
      <c r="G23" s="292"/>
      <c r="H23" s="292"/>
      <c r="I23" s="288" t="s">
        <v>222</v>
      </c>
      <c r="J23" s="282" t="s">
        <v>80</v>
      </c>
      <c r="K23" s="282"/>
      <c r="L23" s="282"/>
      <c r="M23" s="282"/>
      <c r="N23" s="21"/>
      <c r="O23" s="47"/>
      <c r="P23" s="18"/>
      <c r="Q23" s="111"/>
      <c r="R23" s="21" t="s">
        <v>152</v>
      </c>
      <c r="S23" s="21" t="s">
        <v>152</v>
      </c>
      <c r="U23" s="21"/>
    </row>
    <row r="24" spans="1:21" s="51" customFormat="1" ht="17.25" x14ac:dyDescent="0.15">
      <c r="A24" s="289"/>
      <c r="B24" s="289"/>
      <c r="C24" s="289"/>
      <c r="D24" s="210" t="s">
        <v>122</v>
      </c>
      <c r="E24" s="291" t="s">
        <v>107</v>
      </c>
      <c r="F24" s="292"/>
      <c r="G24" s="210" t="s">
        <v>220</v>
      </c>
      <c r="H24" s="213" t="s">
        <v>221</v>
      </c>
      <c r="I24" s="289"/>
      <c r="J24" s="212" t="s">
        <v>223</v>
      </c>
      <c r="K24" s="151" t="s">
        <v>224</v>
      </c>
      <c r="L24" s="152" t="s">
        <v>225</v>
      </c>
      <c r="M24" s="212" t="s">
        <v>226</v>
      </c>
      <c r="N24" s="21"/>
      <c r="O24" s="47"/>
      <c r="P24" s="18"/>
      <c r="Q24" s="111"/>
      <c r="R24" s="50" t="s">
        <v>172</v>
      </c>
      <c r="S24" s="50" t="s">
        <v>195</v>
      </c>
      <c r="T24" s="51" t="s">
        <v>194</v>
      </c>
      <c r="U24" s="21"/>
    </row>
    <row r="25" spans="1:21" ht="22.5" customHeight="1" x14ac:dyDescent="0.15">
      <c r="A25" s="39"/>
      <c r="B25" s="14"/>
      <c r="C25" s="14"/>
      <c r="D25" s="14"/>
      <c r="E25" s="285"/>
      <c r="F25" s="286"/>
      <c r="G25" s="16"/>
      <c r="H25" s="16"/>
      <c r="I25" s="40"/>
      <c r="J25" s="39"/>
      <c r="K25" s="39"/>
      <c r="L25" s="141" t="s">
        <v>6</v>
      </c>
      <c r="M25" s="141" t="s">
        <v>6</v>
      </c>
      <c r="O25" s="47"/>
      <c r="P25" s="18"/>
      <c r="Q25" s="111"/>
      <c r="R25" s="102" t="str">
        <f>IF(OR(I25="新規",I25="追加",I25=""),"OK",(IF(AND(J25="",K25=""),"NG","OK")))</f>
        <v>OK</v>
      </c>
      <c r="S25" s="102" t="str">
        <f>IF(OR(I25="新規",I25="追加",I25=""),"OK",(IF(OR(AND(L25="",M25=""),AND(L25="",M25="□"),AND(L25="□",M25=""),AND(L25="□",M25="□")),"NG","OK")))</f>
        <v>OK</v>
      </c>
      <c r="T25" s="102" t="str">
        <f>IF(OR(AND(D25&lt;&gt;"",E25&lt;&gt;"",G25&lt;&gt;"",H25&lt;&gt;"",I25&lt;&gt;""),(D25="")),"OK","NG")</f>
        <v>OK</v>
      </c>
    </row>
    <row r="26" spans="1:21" ht="22.5" customHeight="1" x14ac:dyDescent="0.15">
      <c r="A26" s="39"/>
      <c r="B26" s="14"/>
      <c r="C26" s="14"/>
      <c r="D26" s="14"/>
      <c r="E26" s="285"/>
      <c r="F26" s="287"/>
      <c r="G26" s="16"/>
      <c r="H26" s="16"/>
      <c r="I26" s="40"/>
      <c r="J26" s="39"/>
      <c r="K26" s="39"/>
      <c r="L26" s="141" t="s">
        <v>6</v>
      </c>
      <c r="M26" s="141" t="s">
        <v>6</v>
      </c>
      <c r="O26" s="47"/>
      <c r="P26" s="18"/>
      <c r="Q26" s="111"/>
      <c r="R26" s="102" t="str">
        <f t="shared" ref="R26:R36" si="2">IF(OR(I26="新規",I26="追加",I26=""),"OK",(IF(AND(J26="",K26=""),"NG","OK")))</f>
        <v>OK</v>
      </c>
      <c r="S26" s="102" t="str">
        <f t="shared" ref="S26:S36" si="3">IF(OR(I26="新規",I26="追加",I26=""),"OK",(IF(OR(AND(L26="",M26=""),AND(L26="",M26="□"),AND(L26="□",M26=""),AND(L26="□",M26="□")),"NG","OK")))</f>
        <v>OK</v>
      </c>
      <c r="T26" s="102" t="str">
        <f t="shared" ref="T26:T36" si="4">IF(OR(AND(D26&lt;&gt;"",E26&lt;&gt;"",G26&lt;&gt;"",H26&lt;&gt;"",I26&lt;&gt;""),(D26="")),"OK","NG")</f>
        <v>OK</v>
      </c>
    </row>
    <row r="27" spans="1:21" ht="22.5" customHeight="1" x14ac:dyDescent="0.15">
      <c r="A27" s="39"/>
      <c r="B27" s="14"/>
      <c r="C27" s="14"/>
      <c r="D27" s="14"/>
      <c r="E27" s="285"/>
      <c r="F27" s="287"/>
      <c r="G27" s="16"/>
      <c r="H27" s="38"/>
      <c r="I27" s="40"/>
      <c r="J27" s="39"/>
      <c r="K27" s="39"/>
      <c r="L27" s="141" t="s">
        <v>6</v>
      </c>
      <c r="M27" s="141" t="s">
        <v>6</v>
      </c>
      <c r="O27" s="47"/>
      <c r="P27" s="18"/>
      <c r="Q27" s="111"/>
      <c r="R27" s="102" t="str">
        <f t="shared" si="2"/>
        <v>OK</v>
      </c>
      <c r="S27" s="102" t="str">
        <f t="shared" si="3"/>
        <v>OK</v>
      </c>
      <c r="T27" s="102" t="str">
        <f t="shared" si="4"/>
        <v>OK</v>
      </c>
    </row>
    <row r="28" spans="1:21" ht="22.5" customHeight="1" x14ac:dyDescent="0.15">
      <c r="A28" s="39"/>
      <c r="B28" s="14"/>
      <c r="C28" s="14"/>
      <c r="D28" s="14"/>
      <c r="E28" s="285"/>
      <c r="F28" s="286"/>
      <c r="G28" s="139"/>
      <c r="H28" s="16"/>
      <c r="I28" s="40"/>
      <c r="J28" s="39"/>
      <c r="K28" s="39"/>
      <c r="L28" s="141" t="s">
        <v>6</v>
      </c>
      <c r="M28" s="141" t="s">
        <v>6</v>
      </c>
      <c r="O28" s="47"/>
      <c r="P28" s="18"/>
      <c r="Q28" s="111"/>
      <c r="R28" s="102" t="str">
        <f t="shared" si="2"/>
        <v>OK</v>
      </c>
      <c r="S28" s="102" t="str">
        <f t="shared" si="3"/>
        <v>OK</v>
      </c>
      <c r="T28" s="102" t="str">
        <f t="shared" si="4"/>
        <v>OK</v>
      </c>
    </row>
    <row r="29" spans="1:21" ht="22.5" customHeight="1" x14ac:dyDescent="0.15">
      <c r="A29" s="39"/>
      <c r="B29" s="14"/>
      <c r="C29" s="14"/>
      <c r="D29" s="14"/>
      <c r="E29" s="285"/>
      <c r="F29" s="286"/>
      <c r="G29" s="140"/>
      <c r="H29" s="16"/>
      <c r="I29" s="40"/>
      <c r="J29" s="39"/>
      <c r="K29" s="39"/>
      <c r="L29" s="141" t="s">
        <v>6</v>
      </c>
      <c r="M29" s="141" t="s">
        <v>6</v>
      </c>
      <c r="O29" s="47"/>
      <c r="P29" s="18"/>
      <c r="Q29" s="111"/>
      <c r="R29" s="102" t="str">
        <f t="shared" si="2"/>
        <v>OK</v>
      </c>
      <c r="S29" s="102" t="str">
        <f t="shared" si="3"/>
        <v>OK</v>
      </c>
      <c r="T29" s="102" t="str">
        <f t="shared" si="4"/>
        <v>OK</v>
      </c>
    </row>
    <row r="30" spans="1:21" ht="22.5" customHeight="1" x14ac:dyDescent="0.15">
      <c r="A30" s="39"/>
      <c r="B30" s="14"/>
      <c r="C30" s="14"/>
      <c r="D30" s="14"/>
      <c r="E30" s="285"/>
      <c r="F30" s="286"/>
      <c r="G30" s="139"/>
      <c r="H30" s="16"/>
      <c r="I30" s="40"/>
      <c r="J30" s="39"/>
      <c r="K30" s="39"/>
      <c r="L30" s="141" t="s">
        <v>6</v>
      </c>
      <c r="M30" s="141" t="s">
        <v>6</v>
      </c>
      <c r="O30" s="47"/>
      <c r="P30" s="18"/>
      <c r="Q30" s="111"/>
      <c r="R30" s="102" t="str">
        <f t="shared" si="2"/>
        <v>OK</v>
      </c>
      <c r="S30" s="102" t="str">
        <f t="shared" si="3"/>
        <v>OK</v>
      </c>
      <c r="T30" s="102" t="str">
        <f t="shared" si="4"/>
        <v>OK</v>
      </c>
    </row>
    <row r="31" spans="1:21" ht="22.5" customHeight="1" x14ac:dyDescent="0.15">
      <c r="A31" s="39"/>
      <c r="B31" s="14"/>
      <c r="C31" s="14"/>
      <c r="D31" s="14"/>
      <c r="E31" s="285"/>
      <c r="F31" s="286"/>
      <c r="G31" s="139"/>
      <c r="H31" s="16"/>
      <c r="I31" s="40"/>
      <c r="J31" s="39"/>
      <c r="K31" s="39"/>
      <c r="L31" s="141" t="s">
        <v>6</v>
      </c>
      <c r="M31" s="141" t="s">
        <v>6</v>
      </c>
      <c r="O31" s="47"/>
      <c r="P31" s="18"/>
      <c r="Q31" s="111"/>
      <c r="R31" s="102" t="str">
        <f t="shared" si="2"/>
        <v>OK</v>
      </c>
      <c r="S31" s="102" t="str">
        <f t="shared" si="3"/>
        <v>OK</v>
      </c>
      <c r="T31" s="102" t="str">
        <f t="shared" si="4"/>
        <v>OK</v>
      </c>
    </row>
    <row r="32" spans="1:21" ht="22.5" customHeight="1" x14ac:dyDescent="0.15">
      <c r="A32" s="39"/>
      <c r="B32" s="14"/>
      <c r="C32" s="14"/>
      <c r="D32" s="14"/>
      <c r="E32" s="285"/>
      <c r="F32" s="286"/>
      <c r="G32" s="139"/>
      <c r="H32" s="16"/>
      <c r="I32" s="40"/>
      <c r="J32" s="39"/>
      <c r="K32" s="39"/>
      <c r="L32" s="141" t="s">
        <v>6</v>
      </c>
      <c r="M32" s="141" t="s">
        <v>6</v>
      </c>
      <c r="O32" s="47"/>
      <c r="P32" s="18"/>
      <c r="Q32" s="111"/>
      <c r="R32" s="102" t="str">
        <f t="shared" si="2"/>
        <v>OK</v>
      </c>
      <c r="S32" s="102" t="str">
        <f t="shared" si="3"/>
        <v>OK</v>
      </c>
      <c r="T32" s="102" t="str">
        <f t="shared" si="4"/>
        <v>OK</v>
      </c>
    </row>
    <row r="33" spans="1:25" ht="22.5" customHeight="1" x14ac:dyDescent="0.15">
      <c r="A33" s="39"/>
      <c r="B33" s="14"/>
      <c r="C33" s="14"/>
      <c r="D33" s="14"/>
      <c r="E33" s="285"/>
      <c r="F33" s="286"/>
      <c r="G33" s="139"/>
      <c r="H33" s="16"/>
      <c r="I33" s="40"/>
      <c r="J33" s="39"/>
      <c r="K33" s="39"/>
      <c r="L33" s="141" t="s">
        <v>6</v>
      </c>
      <c r="M33" s="141" t="s">
        <v>6</v>
      </c>
      <c r="O33" s="47"/>
      <c r="P33" s="18"/>
      <c r="Q33" s="111"/>
      <c r="R33" s="102" t="str">
        <f t="shared" si="2"/>
        <v>OK</v>
      </c>
      <c r="S33" s="102" t="str">
        <f t="shared" si="3"/>
        <v>OK</v>
      </c>
      <c r="T33" s="102" t="str">
        <f t="shared" si="4"/>
        <v>OK</v>
      </c>
    </row>
    <row r="34" spans="1:25" ht="22.5" customHeight="1" x14ac:dyDescent="0.15">
      <c r="A34" s="39"/>
      <c r="B34" s="14"/>
      <c r="C34" s="14"/>
      <c r="D34" s="14"/>
      <c r="E34" s="285"/>
      <c r="F34" s="286"/>
      <c r="G34" s="139"/>
      <c r="H34" s="16"/>
      <c r="I34" s="40"/>
      <c r="J34" s="39"/>
      <c r="K34" s="39"/>
      <c r="L34" s="141" t="s">
        <v>6</v>
      </c>
      <c r="M34" s="141" t="s">
        <v>6</v>
      </c>
      <c r="O34" s="47"/>
      <c r="P34" s="18"/>
      <c r="Q34" s="111"/>
      <c r="R34" s="102" t="str">
        <f t="shared" si="2"/>
        <v>OK</v>
      </c>
      <c r="S34" s="102" t="str">
        <f t="shared" si="3"/>
        <v>OK</v>
      </c>
      <c r="T34" s="102" t="str">
        <f t="shared" si="4"/>
        <v>OK</v>
      </c>
    </row>
    <row r="35" spans="1:25" ht="22.5" customHeight="1" x14ac:dyDescent="0.15">
      <c r="A35" s="39"/>
      <c r="B35" s="14"/>
      <c r="C35" s="14"/>
      <c r="D35" s="14"/>
      <c r="E35" s="285"/>
      <c r="F35" s="286"/>
      <c r="G35" s="139"/>
      <c r="H35" s="16"/>
      <c r="I35" s="40"/>
      <c r="J35" s="39"/>
      <c r="K35" s="39"/>
      <c r="L35" s="141" t="s">
        <v>6</v>
      </c>
      <c r="M35" s="141" t="s">
        <v>6</v>
      </c>
      <c r="O35" s="47"/>
      <c r="P35" s="18"/>
      <c r="Q35" s="111"/>
      <c r="R35" s="102" t="str">
        <f t="shared" si="2"/>
        <v>OK</v>
      </c>
      <c r="S35" s="102" t="str">
        <f t="shared" si="3"/>
        <v>OK</v>
      </c>
      <c r="T35" s="102" t="str">
        <f t="shared" si="4"/>
        <v>OK</v>
      </c>
    </row>
    <row r="36" spans="1:25" ht="22.5" customHeight="1" x14ac:dyDescent="0.15">
      <c r="A36" s="39"/>
      <c r="B36" s="14"/>
      <c r="C36" s="14"/>
      <c r="D36" s="14"/>
      <c r="E36" s="285"/>
      <c r="F36" s="286"/>
      <c r="G36" s="139"/>
      <c r="H36" s="16"/>
      <c r="I36" s="40"/>
      <c r="J36" s="39"/>
      <c r="K36" s="39"/>
      <c r="L36" s="141" t="s">
        <v>6</v>
      </c>
      <c r="M36" s="141" t="s">
        <v>6</v>
      </c>
      <c r="O36" s="47"/>
      <c r="P36" s="18"/>
      <c r="Q36" s="111"/>
      <c r="R36" s="102" t="str">
        <f t="shared" si="2"/>
        <v>OK</v>
      </c>
      <c r="S36" s="102" t="str">
        <f t="shared" si="3"/>
        <v>OK</v>
      </c>
      <c r="T36" s="102" t="str">
        <f t="shared" si="4"/>
        <v>OK</v>
      </c>
    </row>
    <row r="37" spans="1:25" ht="13.5" x14ac:dyDescent="0.15">
      <c r="G37" s="27"/>
      <c r="O37" s="47"/>
      <c r="Q37" s="111"/>
    </row>
    <row r="38" spans="1:25" s="28" customFormat="1" ht="13.5" x14ac:dyDescent="0.15">
      <c r="A38" s="204" t="s">
        <v>25</v>
      </c>
      <c r="B38" s="204" t="s">
        <v>185</v>
      </c>
      <c r="C38" s="204" t="s">
        <v>186</v>
      </c>
      <c r="D38" s="204" t="s">
        <v>187</v>
      </c>
      <c r="E38" s="204" t="s">
        <v>188</v>
      </c>
      <c r="F38" s="284" t="s">
        <v>37</v>
      </c>
      <c r="G38" s="284"/>
      <c r="H38" s="284" t="s">
        <v>112</v>
      </c>
      <c r="I38" s="284"/>
      <c r="J38" s="47"/>
      <c r="O38" s="47"/>
      <c r="R38" s="52" t="s">
        <v>31</v>
      </c>
      <c r="S38" s="53" t="s">
        <v>111</v>
      </c>
      <c r="T38" s="53" t="s">
        <v>136</v>
      </c>
    </row>
    <row r="39" spans="1:25" ht="22.5" customHeight="1" x14ac:dyDescent="0.15">
      <c r="A39" s="29" t="s">
        <v>100</v>
      </c>
      <c r="B39" s="20">
        <f>SUMIF(B$25:B$36,A39,H$25:H$36)</f>
        <v>0</v>
      </c>
      <c r="C39" s="12"/>
      <c r="D39" s="12"/>
      <c r="E39" s="12"/>
      <c r="F39" s="281"/>
      <c r="G39" s="281"/>
      <c r="H39" s="282" t="s">
        <v>108</v>
      </c>
      <c r="I39" s="282"/>
      <c r="J39" s="142"/>
      <c r="K39" s="30"/>
      <c r="L39" s="30"/>
      <c r="M39" s="30"/>
      <c r="N39" s="30"/>
      <c r="O39" s="30"/>
      <c r="P39" s="30"/>
      <c r="Q39" s="30"/>
      <c r="R39" s="102" t="str">
        <f>IF(C39&lt;=10000000,"OK","NG")</f>
        <v>OK</v>
      </c>
      <c r="S39" s="102" t="str">
        <f>IF(C39&lt;=B39/2,"OK","NG")</f>
        <v>OK</v>
      </c>
      <c r="T39" s="102" t="str">
        <f>IF(B39=C39+D39+E39,"OK","NG")</f>
        <v>OK</v>
      </c>
      <c r="U39" s="54"/>
      <c r="V39" s="50"/>
      <c r="W39" s="50"/>
      <c r="X39" s="50"/>
      <c r="Y39" s="50"/>
    </row>
    <row r="40" spans="1:25" ht="22.5" customHeight="1" x14ac:dyDescent="0.15">
      <c r="A40" s="29" t="s">
        <v>27</v>
      </c>
      <c r="B40" s="20">
        <f>SUMIF(B$25:B$36,A40,H$25:H$36)</f>
        <v>0</v>
      </c>
      <c r="C40" s="12"/>
      <c r="D40" s="12"/>
      <c r="E40" s="12"/>
      <c r="F40" s="281"/>
      <c r="G40" s="281"/>
      <c r="H40" s="282" t="s">
        <v>109</v>
      </c>
      <c r="I40" s="282"/>
      <c r="J40" s="142"/>
      <c r="K40" s="30"/>
      <c r="L40" s="30"/>
      <c r="M40" s="30"/>
      <c r="N40" s="30"/>
      <c r="O40" s="30"/>
      <c r="P40" s="30"/>
      <c r="Q40" s="30"/>
      <c r="R40" s="102" t="str">
        <f>IF(C40&lt;=1000000,"OK","NG")</f>
        <v>OK</v>
      </c>
      <c r="S40" s="102" t="str">
        <f>IF(C40&lt;=B40/2,"OK","NG")</f>
        <v>OK</v>
      </c>
      <c r="T40" s="102" t="str">
        <f t="shared" ref="T40:T41" si="5">IF(B40=C40+D40+E40,"OK","NG")</f>
        <v>OK</v>
      </c>
      <c r="U40" s="19"/>
    </row>
    <row r="41" spans="1:25" ht="22.5" customHeight="1" x14ac:dyDescent="0.15">
      <c r="A41" s="29" t="s">
        <v>28</v>
      </c>
      <c r="B41" s="20">
        <f>SUMIF(B$25:B$36,A41,I$25:I$36)</f>
        <v>0</v>
      </c>
      <c r="C41" s="12"/>
      <c r="D41" s="12"/>
      <c r="E41" s="12"/>
      <c r="F41" s="281"/>
      <c r="G41" s="281"/>
      <c r="H41" s="282" t="s">
        <v>110</v>
      </c>
      <c r="I41" s="282"/>
      <c r="J41" s="142"/>
      <c r="K41" s="30"/>
      <c r="L41" s="30"/>
      <c r="M41" s="30"/>
      <c r="N41" s="30"/>
      <c r="O41" s="30"/>
      <c r="P41" s="30"/>
      <c r="Q41" s="30"/>
      <c r="R41" s="102" t="str">
        <f>IF(C41&lt;=100000,"OK","NG")</f>
        <v>OK</v>
      </c>
      <c r="S41" s="102" t="str">
        <f t="shared" ref="S41" si="6">IF(C41&lt;=B41/2,"OK","NG")</f>
        <v>OK</v>
      </c>
      <c r="T41" s="102" t="str">
        <f t="shared" si="5"/>
        <v>OK</v>
      </c>
      <c r="U41" s="19"/>
    </row>
    <row r="42" spans="1:25" ht="22.5" customHeight="1" x14ac:dyDescent="0.15">
      <c r="A42" s="31" t="s">
        <v>32</v>
      </c>
      <c r="B42" s="32">
        <f>SUM(B39:B41)</f>
        <v>0</v>
      </c>
      <c r="C42" s="33">
        <f>SUM(C39:C41)</f>
        <v>0</v>
      </c>
      <c r="D42" s="33">
        <f t="shared" ref="D42:E42" si="7">SUM(D39:D41)</f>
        <v>0</v>
      </c>
      <c r="E42" s="33">
        <f t="shared" si="7"/>
        <v>0</v>
      </c>
      <c r="F42" s="281"/>
      <c r="G42" s="281"/>
      <c r="H42" s="283"/>
      <c r="I42" s="283"/>
      <c r="J42" s="143"/>
      <c r="K42" s="30"/>
      <c r="L42" s="30"/>
      <c r="M42" s="30"/>
      <c r="T42" s="102" t="str">
        <f>IF(B42=C42+D42+E42,"OK","NG")</f>
        <v>OK</v>
      </c>
    </row>
    <row r="43" spans="1:25" ht="13.5" x14ac:dyDescent="0.15"/>
    <row r="44" spans="1:25" ht="22.5" customHeight="1" x14ac:dyDescent="0.15">
      <c r="A44" s="21" t="s">
        <v>144</v>
      </c>
    </row>
    <row r="45" spans="1:25" ht="22.5" customHeight="1" x14ac:dyDescent="0.15">
      <c r="A45" s="21" t="s">
        <v>125</v>
      </c>
    </row>
    <row r="46" spans="1:25" ht="22.5" customHeight="1" x14ac:dyDescent="0.15">
      <c r="A46" s="21" t="s">
        <v>57</v>
      </c>
    </row>
    <row r="47" spans="1:25" ht="15" customHeight="1" x14ac:dyDescent="0.15">
      <c r="A47" s="209" t="s">
        <v>5</v>
      </c>
      <c r="B47" s="255" t="s">
        <v>50</v>
      </c>
      <c r="C47" s="259"/>
      <c r="D47" s="259"/>
      <c r="E47" s="256"/>
      <c r="F47" s="245" t="s">
        <v>99</v>
      </c>
      <c r="G47" s="245"/>
      <c r="H47" s="144"/>
      <c r="I47" s="24"/>
    </row>
    <row r="48" spans="1:25" ht="15" customHeight="1" x14ac:dyDescent="0.15">
      <c r="A48" s="17" t="s">
        <v>6</v>
      </c>
      <c r="B48" s="252" t="s">
        <v>7</v>
      </c>
      <c r="C48" s="253"/>
      <c r="D48" s="253"/>
      <c r="E48" s="254"/>
      <c r="F48" s="279" t="s">
        <v>8</v>
      </c>
      <c r="G48" s="279"/>
      <c r="H48" s="145"/>
      <c r="I48" s="24"/>
    </row>
    <row r="49" spans="1:19" ht="15" customHeight="1" x14ac:dyDescent="0.15">
      <c r="A49" s="17" t="s">
        <v>6</v>
      </c>
      <c r="B49" s="252" t="s">
        <v>9</v>
      </c>
      <c r="C49" s="253"/>
      <c r="D49" s="253"/>
      <c r="E49" s="254"/>
      <c r="F49" s="279" t="s">
        <v>10</v>
      </c>
      <c r="G49" s="279"/>
      <c r="H49" s="145"/>
      <c r="I49" s="24"/>
    </row>
    <row r="50" spans="1:19" ht="15" customHeight="1" x14ac:dyDescent="0.15">
      <c r="A50" s="17" t="s">
        <v>6</v>
      </c>
      <c r="B50" s="252" t="s">
        <v>11</v>
      </c>
      <c r="C50" s="253"/>
      <c r="D50" s="253"/>
      <c r="E50" s="254"/>
      <c r="F50" s="279" t="s">
        <v>12</v>
      </c>
      <c r="G50" s="279"/>
      <c r="H50" s="145"/>
      <c r="I50" s="24"/>
    </row>
    <row r="51" spans="1:19" ht="15" customHeight="1" x14ac:dyDescent="0.15">
      <c r="A51" s="17" t="s">
        <v>6</v>
      </c>
      <c r="B51" s="252" t="s">
        <v>13</v>
      </c>
      <c r="C51" s="253"/>
      <c r="D51" s="253"/>
      <c r="E51" s="254"/>
      <c r="F51" s="279" t="s">
        <v>14</v>
      </c>
      <c r="G51" s="279"/>
      <c r="H51" s="145"/>
      <c r="I51" s="24"/>
    </row>
    <row r="52" spans="1:19" ht="15" customHeight="1" x14ac:dyDescent="0.15">
      <c r="A52" s="17" t="s">
        <v>6</v>
      </c>
      <c r="B52" s="252" t="s">
        <v>51</v>
      </c>
      <c r="C52" s="253"/>
      <c r="D52" s="253"/>
      <c r="E52" s="254"/>
      <c r="F52" s="280" t="s">
        <v>54</v>
      </c>
      <c r="G52" s="280"/>
      <c r="H52" s="146"/>
      <c r="I52" s="24"/>
    </row>
    <row r="53" spans="1:19" ht="15" customHeight="1" x14ac:dyDescent="0.15">
      <c r="A53" s="17" t="s">
        <v>6</v>
      </c>
      <c r="B53" s="252" t="s">
        <v>52</v>
      </c>
      <c r="C53" s="253"/>
      <c r="D53" s="253"/>
      <c r="E53" s="254"/>
      <c r="F53" s="280" t="s">
        <v>55</v>
      </c>
      <c r="G53" s="280"/>
      <c r="H53" s="146"/>
      <c r="I53" s="24"/>
    </row>
    <row r="54" spans="1:19" ht="15" customHeight="1" x14ac:dyDescent="0.15">
      <c r="A54" s="17" t="s">
        <v>6</v>
      </c>
      <c r="B54" s="252" t="s">
        <v>53</v>
      </c>
      <c r="C54" s="253"/>
      <c r="D54" s="253"/>
      <c r="E54" s="254"/>
      <c r="F54" s="279" t="s">
        <v>8</v>
      </c>
      <c r="G54" s="279"/>
      <c r="H54" s="145"/>
      <c r="I54" s="24"/>
      <c r="R54" s="55"/>
    </row>
    <row r="55" spans="1:19" ht="15" customHeight="1" x14ac:dyDescent="0.15">
      <c r="A55" s="17" t="s">
        <v>6</v>
      </c>
      <c r="B55" s="252" t="s">
        <v>15</v>
      </c>
      <c r="C55" s="253"/>
      <c r="D55" s="253"/>
      <c r="E55" s="254"/>
      <c r="F55" s="279" t="s">
        <v>10</v>
      </c>
      <c r="G55" s="279"/>
      <c r="H55" s="145"/>
      <c r="I55" s="24"/>
      <c r="R55" s="55"/>
    </row>
    <row r="56" spans="1:19" ht="15" customHeight="1" x14ac:dyDescent="0.15">
      <c r="A56" s="17" t="s">
        <v>6</v>
      </c>
      <c r="B56" s="252" t="s">
        <v>39</v>
      </c>
      <c r="C56" s="253"/>
      <c r="D56" s="253"/>
      <c r="E56" s="254"/>
      <c r="F56" s="279" t="s">
        <v>10</v>
      </c>
      <c r="G56" s="279"/>
      <c r="H56" s="145"/>
      <c r="I56" s="24"/>
      <c r="R56" s="55"/>
    </row>
    <row r="57" spans="1:19" ht="15" customHeight="1" x14ac:dyDescent="0.15">
      <c r="A57" s="266" t="s">
        <v>239</v>
      </c>
      <c r="B57" s="266"/>
      <c r="C57" s="266"/>
      <c r="D57" s="266"/>
      <c r="E57" s="266"/>
      <c r="F57" s="266"/>
      <c r="G57" s="266"/>
      <c r="H57" s="266"/>
      <c r="I57" s="266"/>
      <c r="J57" s="266"/>
      <c r="K57" s="266"/>
      <c r="L57" s="266"/>
      <c r="R57" s="55"/>
    </row>
    <row r="58" spans="1:19" ht="22.5" customHeight="1" x14ac:dyDescent="0.15">
      <c r="A58" s="267" t="s">
        <v>127</v>
      </c>
      <c r="B58" s="263"/>
      <c r="C58" s="263"/>
      <c r="D58" s="263"/>
      <c r="E58" s="263"/>
      <c r="F58" s="263"/>
      <c r="G58" s="263"/>
      <c r="H58" s="263"/>
      <c r="I58" s="263"/>
      <c r="J58" s="263"/>
      <c r="K58" s="263"/>
      <c r="L58" s="263"/>
      <c r="R58" s="56" t="s">
        <v>155</v>
      </c>
    </row>
    <row r="59" spans="1:19" ht="22.5" customHeight="1" x14ac:dyDescent="0.15">
      <c r="A59" s="150" t="s">
        <v>6</v>
      </c>
      <c r="B59" s="268" t="s">
        <v>154</v>
      </c>
      <c r="C59" s="268"/>
      <c r="D59" s="268"/>
      <c r="E59" s="268"/>
      <c r="F59" s="268"/>
      <c r="G59" s="268"/>
      <c r="H59" s="269" t="s">
        <v>227</v>
      </c>
      <c r="I59" s="269"/>
      <c r="J59" s="269"/>
      <c r="K59" s="269"/>
      <c r="L59" s="269"/>
      <c r="M59" s="269"/>
      <c r="N59" s="269"/>
      <c r="O59" s="207"/>
      <c r="P59" s="207"/>
      <c r="Q59" s="207"/>
      <c r="R59" s="102" t="str">
        <f>IF(C41=0,"OK",(IF(A59="☑","OK","NG")))</f>
        <v>OK</v>
      </c>
      <c r="S59" s="57"/>
    </row>
    <row r="60" spans="1:19" ht="22.5" customHeight="1" x14ac:dyDescent="0.15">
      <c r="A60" s="270" t="s">
        <v>153</v>
      </c>
      <c r="B60" s="270"/>
      <c r="C60" s="270"/>
      <c r="D60" s="270"/>
      <c r="E60" s="270"/>
      <c r="F60" s="270"/>
      <c r="G60" s="270"/>
      <c r="H60" s="270"/>
      <c r="I60" s="270"/>
      <c r="J60" s="270"/>
      <c r="K60" s="270"/>
      <c r="L60" s="270"/>
      <c r="M60" s="34"/>
      <c r="N60" s="208"/>
      <c r="O60" s="208"/>
      <c r="P60" s="208"/>
      <c r="Q60" s="208"/>
      <c r="R60" s="57"/>
    </row>
    <row r="61" spans="1:19" s="35" customFormat="1" ht="22.5" customHeight="1" x14ac:dyDescent="0.15">
      <c r="A61" s="271" t="s">
        <v>163</v>
      </c>
      <c r="B61" s="272"/>
      <c r="C61" s="272"/>
      <c r="D61" s="272"/>
      <c r="E61" s="272"/>
      <c r="F61" s="272"/>
      <c r="G61" s="272"/>
      <c r="H61" s="272"/>
      <c r="I61" s="272"/>
      <c r="J61" s="272"/>
      <c r="K61" s="272"/>
      <c r="L61" s="273"/>
      <c r="M61" s="277" t="s">
        <v>169</v>
      </c>
      <c r="N61" s="278"/>
      <c r="O61" s="208"/>
      <c r="P61" s="208"/>
      <c r="Q61" s="208"/>
      <c r="R61" s="102" t="str">
        <f>IF(AND(A61="",C41&gt;0),"NG","OK")</f>
        <v>OK</v>
      </c>
    </row>
    <row r="62" spans="1:19" s="35" customFormat="1" ht="22.5" customHeight="1" x14ac:dyDescent="0.15">
      <c r="A62" s="274"/>
      <c r="B62" s="275"/>
      <c r="C62" s="275"/>
      <c r="D62" s="275"/>
      <c r="E62" s="275"/>
      <c r="F62" s="275"/>
      <c r="G62" s="275"/>
      <c r="H62" s="275"/>
      <c r="I62" s="275"/>
      <c r="J62" s="275"/>
      <c r="K62" s="275"/>
      <c r="L62" s="276"/>
      <c r="M62" s="277"/>
      <c r="N62" s="278"/>
      <c r="O62" s="208"/>
      <c r="P62" s="208"/>
      <c r="Q62" s="208"/>
      <c r="R62" s="58"/>
    </row>
    <row r="63" spans="1:19" ht="13.5" x14ac:dyDescent="0.15">
      <c r="A63" s="35"/>
      <c r="B63" s="35"/>
      <c r="C63" s="35"/>
      <c r="D63" s="35"/>
      <c r="E63" s="35"/>
      <c r="F63" s="35"/>
      <c r="G63" s="35"/>
      <c r="H63" s="35"/>
      <c r="I63" s="35"/>
      <c r="J63" s="35"/>
      <c r="K63" s="35"/>
    </row>
    <row r="64" spans="1:19" ht="22.5" customHeight="1" x14ac:dyDescent="0.15">
      <c r="A64" s="21" t="s">
        <v>233</v>
      </c>
      <c r="R64" s="59" t="s">
        <v>126</v>
      </c>
    </row>
    <row r="65" spans="1:18" ht="15" customHeight="1" x14ac:dyDescent="0.15">
      <c r="A65" s="17" t="s">
        <v>6</v>
      </c>
      <c r="B65" s="260" t="s">
        <v>236</v>
      </c>
      <c r="C65" s="260"/>
      <c r="D65" s="260"/>
      <c r="E65" s="261" t="s">
        <v>238</v>
      </c>
      <c r="F65" s="261"/>
      <c r="G65" s="261"/>
      <c r="H65" s="261"/>
      <c r="I65" s="261"/>
      <c r="J65" s="261"/>
      <c r="K65" s="261"/>
      <c r="L65" s="157"/>
      <c r="R65" s="102" t="str">
        <f>IF(B42=0,"OK",IF(B42=0,"OK",IF(OR(A65="☑",A66="☑",A67="☑"),"OK","NG")))</f>
        <v>OK</v>
      </c>
    </row>
    <row r="66" spans="1:18" ht="15" customHeight="1" x14ac:dyDescent="0.15">
      <c r="A66" s="17" t="s">
        <v>6</v>
      </c>
      <c r="B66" s="260" t="s">
        <v>237</v>
      </c>
      <c r="C66" s="260"/>
      <c r="D66" s="260"/>
      <c r="E66" s="261"/>
      <c r="F66" s="261"/>
      <c r="G66" s="261"/>
      <c r="H66" s="261"/>
      <c r="I66" s="261"/>
      <c r="J66" s="261"/>
      <c r="K66" s="261"/>
      <c r="L66" s="157"/>
    </row>
    <row r="67" spans="1:18" ht="15" customHeight="1" x14ac:dyDescent="0.15">
      <c r="A67" s="17" t="s">
        <v>6</v>
      </c>
      <c r="B67" s="262" t="s">
        <v>44</v>
      </c>
      <c r="C67" s="262"/>
      <c r="D67" s="262"/>
      <c r="E67" s="261"/>
      <c r="F67" s="261"/>
      <c r="G67" s="261"/>
      <c r="H67" s="261"/>
      <c r="I67" s="261"/>
      <c r="J67" s="261"/>
      <c r="K67" s="261"/>
      <c r="L67" s="157"/>
    </row>
    <row r="68" spans="1:18" ht="15" customHeight="1" x14ac:dyDescent="0.15"/>
    <row r="69" spans="1:18" ht="15" customHeight="1" x14ac:dyDescent="0.15">
      <c r="A69" s="21" t="s">
        <v>145</v>
      </c>
    </row>
    <row r="70" spans="1:18" ht="15" customHeight="1" x14ac:dyDescent="0.15">
      <c r="A70" s="263" t="s">
        <v>92</v>
      </c>
      <c r="B70" s="263"/>
      <c r="C70" s="263"/>
      <c r="D70" s="263"/>
      <c r="E70" s="263"/>
      <c r="F70" s="263"/>
      <c r="G70" s="263"/>
      <c r="H70" s="263"/>
      <c r="I70" s="263"/>
      <c r="J70" s="263"/>
      <c r="K70" s="263"/>
      <c r="L70" s="263"/>
      <c r="R70" s="59" t="s">
        <v>123</v>
      </c>
    </row>
    <row r="71" spans="1:18" ht="15" customHeight="1" x14ac:dyDescent="0.15">
      <c r="A71" s="147" t="s">
        <v>16</v>
      </c>
      <c r="B71" s="264" t="s">
        <v>17</v>
      </c>
      <c r="C71" s="265"/>
      <c r="D71" s="265"/>
      <c r="E71" s="265"/>
      <c r="F71" s="265"/>
      <c r="G71" s="265"/>
      <c r="H71" s="265"/>
      <c r="I71" s="265"/>
      <c r="J71" s="265"/>
      <c r="K71" s="145"/>
    </row>
    <row r="72" spans="1:18" ht="15" customHeight="1" x14ac:dyDescent="0.15">
      <c r="A72" s="17" t="s">
        <v>6</v>
      </c>
      <c r="B72" s="252" t="s">
        <v>106</v>
      </c>
      <c r="C72" s="253"/>
      <c r="D72" s="253"/>
      <c r="E72" s="253"/>
      <c r="F72" s="253"/>
      <c r="G72" s="253"/>
      <c r="H72" s="253"/>
      <c r="I72" s="253"/>
      <c r="J72" s="254"/>
      <c r="K72" s="207"/>
      <c r="R72" s="102" t="str">
        <f>IF(B42=0,"OK",IF(AND(A72="☑",A73="☑",A74="☑"),"OK","NG"))</f>
        <v>OK</v>
      </c>
    </row>
    <row r="73" spans="1:18" ht="15" customHeight="1" x14ac:dyDescent="0.15">
      <c r="A73" s="17" t="s">
        <v>6</v>
      </c>
      <c r="B73" s="252" t="s">
        <v>196</v>
      </c>
      <c r="C73" s="253"/>
      <c r="D73" s="253"/>
      <c r="E73" s="253"/>
      <c r="F73" s="253"/>
      <c r="G73" s="253"/>
      <c r="H73" s="253"/>
      <c r="I73" s="253"/>
      <c r="J73" s="254"/>
      <c r="K73" s="207"/>
    </row>
    <row r="74" spans="1:18" ht="15" customHeight="1" x14ac:dyDescent="0.15">
      <c r="A74" s="17" t="s">
        <v>6</v>
      </c>
      <c r="B74" s="252" t="s">
        <v>48</v>
      </c>
      <c r="C74" s="253"/>
      <c r="D74" s="253"/>
      <c r="E74" s="253"/>
      <c r="F74" s="253"/>
      <c r="G74" s="253"/>
      <c r="H74" s="253"/>
      <c r="I74" s="253"/>
      <c r="J74" s="254"/>
      <c r="K74" s="207"/>
    </row>
    <row r="75" spans="1:18" ht="15" customHeight="1" x14ac:dyDescent="0.15"/>
    <row r="76" spans="1:18" ht="15" customHeight="1" x14ac:dyDescent="0.15">
      <c r="A76" s="21" t="s">
        <v>156</v>
      </c>
      <c r="K76" s="24"/>
      <c r="L76" s="24"/>
    </row>
    <row r="77" spans="1:18" ht="15" customHeight="1" x14ac:dyDescent="0.15">
      <c r="A77" s="209" t="s">
        <v>16</v>
      </c>
      <c r="B77" s="255" t="s">
        <v>18</v>
      </c>
      <c r="C77" s="256"/>
      <c r="D77" s="255" t="s">
        <v>157</v>
      </c>
      <c r="E77" s="256"/>
      <c r="F77" s="257" t="s">
        <v>40</v>
      </c>
      <c r="G77" s="258"/>
      <c r="H77" s="259" t="s">
        <v>37</v>
      </c>
      <c r="I77" s="259"/>
      <c r="J77" s="259"/>
      <c r="K77" s="145"/>
      <c r="L77" s="24"/>
    </row>
    <row r="78" spans="1:18" ht="18.75" customHeight="1" x14ac:dyDescent="0.15">
      <c r="A78" s="17" t="s">
        <v>6</v>
      </c>
      <c r="B78" s="248" t="s">
        <v>43</v>
      </c>
      <c r="C78" s="250"/>
      <c r="D78" s="246" t="s">
        <v>42</v>
      </c>
      <c r="E78" s="247"/>
      <c r="F78" s="246" t="s">
        <v>162</v>
      </c>
      <c r="G78" s="247"/>
      <c r="H78" s="249" t="s">
        <v>165</v>
      </c>
      <c r="I78" s="249"/>
      <c r="J78" s="250"/>
      <c r="K78" s="148"/>
      <c r="L78" s="24"/>
    </row>
    <row r="79" spans="1:18" ht="18.75" customHeight="1" x14ac:dyDescent="0.15">
      <c r="A79" s="17" t="s">
        <v>6</v>
      </c>
      <c r="B79" s="248" t="s">
        <v>46</v>
      </c>
      <c r="C79" s="250"/>
      <c r="D79" s="246" t="s">
        <v>34</v>
      </c>
      <c r="E79" s="247"/>
      <c r="F79" s="246" t="s">
        <v>41</v>
      </c>
      <c r="G79" s="247"/>
      <c r="H79" s="249" t="s">
        <v>166</v>
      </c>
      <c r="I79" s="249"/>
      <c r="J79" s="250"/>
      <c r="K79" s="148"/>
      <c r="L79" s="24"/>
    </row>
    <row r="80" spans="1:18" ht="18.75" customHeight="1" x14ac:dyDescent="0.15">
      <c r="A80" s="17" t="s">
        <v>6</v>
      </c>
      <c r="B80" s="248" t="s">
        <v>45</v>
      </c>
      <c r="C80" s="250"/>
      <c r="D80" s="246" t="s">
        <v>34</v>
      </c>
      <c r="E80" s="247"/>
      <c r="F80" s="246" t="s">
        <v>41</v>
      </c>
      <c r="G80" s="247"/>
      <c r="H80" s="249" t="s">
        <v>47</v>
      </c>
      <c r="I80" s="249"/>
      <c r="J80" s="250"/>
      <c r="K80" s="148"/>
      <c r="L80" s="24"/>
    </row>
    <row r="81" spans="1:12" ht="18.75" customHeight="1" x14ac:dyDescent="0.15">
      <c r="A81" s="17" t="s">
        <v>6</v>
      </c>
      <c r="B81" s="248" t="s">
        <v>143</v>
      </c>
      <c r="C81" s="250"/>
      <c r="D81" s="245" t="s">
        <v>19</v>
      </c>
      <c r="E81" s="245"/>
      <c r="F81" s="246" t="s">
        <v>34</v>
      </c>
      <c r="G81" s="247"/>
      <c r="H81" s="249" t="s">
        <v>164</v>
      </c>
      <c r="I81" s="249"/>
      <c r="J81" s="250"/>
      <c r="K81" s="148"/>
      <c r="L81" s="24"/>
    </row>
    <row r="82" spans="1:12" ht="18.75" customHeight="1" x14ac:dyDescent="0.15">
      <c r="A82" s="17" t="s">
        <v>6</v>
      </c>
      <c r="B82" s="251" t="s">
        <v>20</v>
      </c>
      <c r="C82" s="251"/>
      <c r="D82" s="245" t="s">
        <v>19</v>
      </c>
      <c r="E82" s="245"/>
      <c r="F82" s="246" t="s">
        <v>34</v>
      </c>
      <c r="G82" s="247"/>
      <c r="H82" s="249" t="s">
        <v>159</v>
      </c>
      <c r="I82" s="249"/>
      <c r="J82" s="250"/>
      <c r="K82" s="148"/>
      <c r="L82" s="24"/>
    </row>
    <row r="83" spans="1:12" ht="18.75" customHeight="1" x14ac:dyDescent="0.15">
      <c r="A83" s="17" t="s">
        <v>6</v>
      </c>
      <c r="B83" s="244" t="s">
        <v>130</v>
      </c>
      <c r="C83" s="244"/>
      <c r="D83" s="245" t="s">
        <v>56</v>
      </c>
      <c r="E83" s="245"/>
      <c r="F83" s="246" t="s">
        <v>34</v>
      </c>
      <c r="G83" s="247"/>
      <c r="H83" s="248" t="s">
        <v>160</v>
      </c>
      <c r="I83" s="249"/>
      <c r="J83" s="250"/>
      <c r="K83" s="148"/>
      <c r="L83" s="24"/>
    </row>
    <row r="84" spans="1:12" ht="18.75" customHeight="1" x14ac:dyDescent="0.15">
      <c r="A84" s="17" t="s">
        <v>6</v>
      </c>
      <c r="B84" s="244" t="s">
        <v>142</v>
      </c>
      <c r="C84" s="244"/>
      <c r="D84" s="245" t="s">
        <v>34</v>
      </c>
      <c r="E84" s="245"/>
      <c r="F84" s="246" t="s">
        <v>129</v>
      </c>
      <c r="G84" s="247"/>
      <c r="H84" s="248" t="s">
        <v>161</v>
      </c>
      <c r="I84" s="249"/>
      <c r="J84" s="250"/>
      <c r="K84" s="148"/>
      <c r="L84" s="24"/>
    </row>
    <row r="85" spans="1:12" ht="18.75" customHeight="1" x14ac:dyDescent="0.15">
      <c r="A85" s="17" t="s">
        <v>6</v>
      </c>
      <c r="B85" s="239"/>
      <c r="C85" s="239"/>
      <c r="D85" s="240"/>
      <c r="E85" s="240"/>
      <c r="F85" s="241"/>
      <c r="G85" s="242"/>
      <c r="H85" s="241"/>
      <c r="I85" s="243"/>
      <c r="J85" s="242"/>
      <c r="K85" s="149"/>
      <c r="L85" s="24"/>
    </row>
    <row r="86" spans="1:12" ht="18.75" customHeight="1" x14ac:dyDescent="0.15">
      <c r="A86" s="17" t="s">
        <v>6</v>
      </c>
      <c r="B86" s="239"/>
      <c r="C86" s="239"/>
      <c r="D86" s="240"/>
      <c r="E86" s="240"/>
      <c r="F86" s="241"/>
      <c r="G86" s="242"/>
      <c r="H86" s="241"/>
      <c r="I86" s="243"/>
      <c r="J86" s="242"/>
      <c r="K86" s="149"/>
      <c r="L86" s="24"/>
    </row>
    <row r="87" spans="1:12" ht="18.75" customHeight="1" x14ac:dyDescent="0.15">
      <c r="A87" s="17" t="s">
        <v>6</v>
      </c>
      <c r="B87" s="239"/>
      <c r="C87" s="239"/>
      <c r="D87" s="240"/>
      <c r="E87" s="240"/>
      <c r="F87" s="241"/>
      <c r="G87" s="242"/>
      <c r="H87" s="241"/>
      <c r="I87" s="243"/>
      <c r="J87" s="242"/>
      <c r="K87" s="149"/>
      <c r="L87" s="24"/>
    </row>
  </sheetData>
  <sheetProtection password="CC71" sheet="1" objects="1" scenarios="1"/>
  <mergeCells count="141">
    <mergeCell ref="N3:P3"/>
    <mergeCell ref="B4:E4"/>
    <mergeCell ref="R4:R5"/>
    <mergeCell ref="B5:E5"/>
    <mergeCell ref="B6:E6"/>
    <mergeCell ref="B11:C11"/>
    <mergeCell ref="L11:N11"/>
    <mergeCell ref="A1:M1"/>
    <mergeCell ref="B3:E3"/>
    <mergeCell ref="G3:G4"/>
    <mergeCell ref="H3:I3"/>
    <mergeCell ref="J3:J4"/>
    <mergeCell ref="K3:K4"/>
    <mergeCell ref="L3:L4"/>
    <mergeCell ref="B15:C15"/>
    <mergeCell ref="L15:N15"/>
    <mergeCell ref="B16:C16"/>
    <mergeCell ref="L16:N16"/>
    <mergeCell ref="B17:C17"/>
    <mergeCell ref="L17:N17"/>
    <mergeCell ref="B12:C12"/>
    <mergeCell ref="L12:N12"/>
    <mergeCell ref="B13:C13"/>
    <mergeCell ref="L13:N13"/>
    <mergeCell ref="B14:C14"/>
    <mergeCell ref="L14:N14"/>
    <mergeCell ref="I23:I24"/>
    <mergeCell ref="J23:M23"/>
    <mergeCell ref="E24:F24"/>
    <mergeCell ref="B18:C18"/>
    <mergeCell ref="L18:N18"/>
    <mergeCell ref="B19:C19"/>
    <mergeCell ref="L19:N19"/>
    <mergeCell ref="B20:C20"/>
    <mergeCell ref="L20:N20"/>
    <mergeCell ref="E25:F25"/>
    <mergeCell ref="E26:F26"/>
    <mergeCell ref="E27:F27"/>
    <mergeCell ref="E28:F28"/>
    <mergeCell ref="E29:F29"/>
    <mergeCell ref="E30:F30"/>
    <mergeCell ref="A23:A24"/>
    <mergeCell ref="B23:B24"/>
    <mergeCell ref="C23:C24"/>
    <mergeCell ref="D23:H23"/>
    <mergeCell ref="F38:G38"/>
    <mergeCell ref="H38:I38"/>
    <mergeCell ref="F39:G39"/>
    <mergeCell ref="H39:I39"/>
    <mergeCell ref="F40:G40"/>
    <mergeCell ref="H40:I40"/>
    <mergeCell ref="E31:F31"/>
    <mergeCell ref="E32:F32"/>
    <mergeCell ref="E33:F33"/>
    <mergeCell ref="E34:F34"/>
    <mergeCell ref="E35:F35"/>
    <mergeCell ref="E36:F36"/>
    <mergeCell ref="B48:E48"/>
    <mergeCell ref="F48:G48"/>
    <mergeCell ref="B49:E49"/>
    <mergeCell ref="F49:G49"/>
    <mergeCell ref="B50:E50"/>
    <mergeCell ref="F50:G50"/>
    <mergeCell ref="F41:G41"/>
    <mergeCell ref="H41:I41"/>
    <mergeCell ref="F42:G42"/>
    <mergeCell ref="H42:I42"/>
    <mergeCell ref="B47:E47"/>
    <mergeCell ref="F47:G47"/>
    <mergeCell ref="B54:E54"/>
    <mergeCell ref="F54:G54"/>
    <mergeCell ref="B55:E55"/>
    <mergeCell ref="F55:G55"/>
    <mergeCell ref="B56:E56"/>
    <mergeCell ref="F56:G56"/>
    <mergeCell ref="B51:E51"/>
    <mergeCell ref="F51:G51"/>
    <mergeCell ref="B52:E52"/>
    <mergeCell ref="F52:G52"/>
    <mergeCell ref="B53:E53"/>
    <mergeCell ref="F53:G53"/>
    <mergeCell ref="B65:D65"/>
    <mergeCell ref="E65:K67"/>
    <mergeCell ref="B66:D66"/>
    <mergeCell ref="B67:D67"/>
    <mergeCell ref="A70:L70"/>
    <mergeCell ref="B71:J71"/>
    <mergeCell ref="A57:L57"/>
    <mergeCell ref="A58:L58"/>
    <mergeCell ref="B59:G59"/>
    <mergeCell ref="H59:N59"/>
    <mergeCell ref="A60:L60"/>
    <mergeCell ref="A61:L62"/>
    <mergeCell ref="M61:N62"/>
    <mergeCell ref="B78:C78"/>
    <mergeCell ref="D78:E78"/>
    <mergeCell ref="F78:G78"/>
    <mergeCell ref="H78:J78"/>
    <mergeCell ref="B79:C79"/>
    <mergeCell ref="D79:E79"/>
    <mergeCell ref="F79:G79"/>
    <mergeCell ref="H79:J79"/>
    <mergeCell ref="B72:J72"/>
    <mergeCell ref="B73:J73"/>
    <mergeCell ref="B74:J74"/>
    <mergeCell ref="B77:C77"/>
    <mergeCell ref="D77:E77"/>
    <mergeCell ref="F77:G77"/>
    <mergeCell ref="H77:J77"/>
    <mergeCell ref="B82:C82"/>
    <mergeCell ref="D82:E82"/>
    <mergeCell ref="F82:G82"/>
    <mergeCell ref="H82:J82"/>
    <mergeCell ref="B83:C83"/>
    <mergeCell ref="D83:E83"/>
    <mergeCell ref="F83:G83"/>
    <mergeCell ref="H83:J83"/>
    <mergeCell ref="B80:C80"/>
    <mergeCell ref="D80:E80"/>
    <mergeCell ref="F80:G80"/>
    <mergeCell ref="H80:J80"/>
    <mergeCell ref="B81:C81"/>
    <mergeCell ref="D81:E81"/>
    <mergeCell ref="F81:G81"/>
    <mergeCell ref="H81:J81"/>
    <mergeCell ref="B86:C86"/>
    <mergeCell ref="D86:E86"/>
    <mergeCell ref="F86:G86"/>
    <mergeCell ref="H86:J86"/>
    <mergeCell ref="B87:C87"/>
    <mergeCell ref="D87:E87"/>
    <mergeCell ref="F87:G87"/>
    <mergeCell ref="H87:J87"/>
    <mergeCell ref="B84:C84"/>
    <mergeCell ref="D84:E84"/>
    <mergeCell ref="F84:G84"/>
    <mergeCell ref="H84:J84"/>
    <mergeCell ref="B85:C85"/>
    <mergeCell ref="D85:E85"/>
    <mergeCell ref="F85:G85"/>
    <mergeCell ref="H85:J85"/>
  </mergeCells>
  <phoneticPr fontId="2"/>
  <conditionalFormatting sqref="A61:L62 A60:E60">
    <cfRule type="expression" dxfId="386" priority="42">
      <formula>$Q$1="○"</formula>
    </cfRule>
  </conditionalFormatting>
  <conditionalFormatting sqref="C39">
    <cfRule type="expression" dxfId="385" priority="40">
      <formula>$C$39&gt;$B$39/2</formula>
    </cfRule>
    <cfRule type="expression" dxfId="384" priority="41">
      <formula>$C$39&gt;10000000</formula>
    </cfRule>
  </conditionalFormatting>
  <conditionalFormatting sqref="C40">
    <cfRule type="expression" dxfId="383" priority="38">
      <formula>$C$40&gt;$B$40/2</formula>
    </cfRule>
    <cfRule type="expression" dxfId="382" priority="39">
      <formula>$C$40&gt;1000000</formula>
    </cfRule>
  </conditionalFormatting>
  <conditionalFormatting sqref="C41">
    <cfRule type="expression" dxfId="381" priority="36">
      <formula>$C$41&gt;$B$41/2</formula>
    </cfRule>
    <cfRule type="expression" dxfId="380" priority="37">
      <formula>$C$41&gt;100000</formula>
    </cfRule>
  </conditionalFormatting>
  <conditionalFormatting sqref="R9">
    <cfRule type="expression" dxfId="379" priority="33">
      <formula>R9="NG"</formula>
    </cfRule>
  </conditionalFormatting>
  <conditionalFormatting sqref="L25:M36">
    <cfRule type="expression" dxfId="378" priority="16">
      <formula>$J25="追加"</formula>
    </cfRule>
    <cfRule type="expression" dxfId="377" priority="35">
      <formula>$J25="新規"</formula>
    </cfRule>
  </conditionalFormatting>
  <conditionalFormatting sqref="B39:B41">
    <cfRule type="expression" dxfId="376" priority="34">
      <formula>($C39+$D39+$E39)&lt;&gt;$B39</formula>
    </cfRule>
  </conditionalFormatting>
  <conditionalFormatting sqref="R39:T41">
    <cfRule type="expression" dxfId="375" priority="31">
      <formula>R39="NG"</formula>
    </cfRule>
    <cfRule type="expression" dxfId="374" priority="32">
      <formula>$R21="NG"</formula>
    </cfRule>
  </conditionalFormatting>
  <conditionalFormatting sqref="T42">
    <cfRule type="expression" dxfId="373" priority="29">
      <formula>T42="NG"</formula>
    </cfRule>
    <cfRule type="expression" dxfId="372" priority="30">
      <formula>$R24="NG"</formula>
    </cfRule>
  </conditionalFormatting>
  <conditionalFormatting sqref="R60:R61">
    <cfRule type="expression" dxfId="371" priority="27">
      <formula>R60="NG"</formula>
    </cfRule>
    <cfRule type="expression" dxfId="370" priority="28">
      <formula>$R43="NG"</formula>
    </cfRule>
  </conditionalFormatting>
  <conditionalFormatting sqref="R65">
    <cfRule type="expression" dxfId="369" priority="26">
      <formula>R65="NG"</formula>
    </cfRule>
  </conditionalFormatting>
  <conditionalFormatting sqref="R3">
    <cfRule type="expression" dxfId="368" priority="24">
      <formula>$R3&lt;&gt;"要修正！"</formula>
    </cfRule>
    <cfRule type="expression" dxfId="367" priority="25">
      <formula>$R3="要修正！"</formula>
    </cfRule>
  </conditionalFormatting>
  <conditionalFormatting sqref="S25:S36">
    <cfRule type="expression" dxfId="366" priority="43">
      <formula>S25="NG"</formula>
    </cfRule>
  </conditionalFormatting>
  <conditionalFormatting sqref="S59">
    <cfRule type="expression" dxfId="365" priority="23">
      <formula>S59="NG"</formula>
    </cfRule>
  </conditionalFormatting>
  <conditionalFormatting sqref="R59">
    <cfRule type="expression" dxfId="364" priority="21">
      <formula>R59="NG"</formula>
    </cfRule>
    <cfRule type="expression" dxfId="363" priority="22">
      <formula>$R42="NG"</formula>
    </cfRule>
  </conditionalFormatting>
  <conditionalFormatting sqref="R72">
    <cfRule type="expression" dxfId="362" priority="20">
      <formula>R72="NG"</formula>
    </cfRule>
  </conditionalFormatting>
  <conditionalFormatting sqref="R25:R36">
    <cfRule type="expression" dxfId="361" priority="19">
      <formula>R25="NG"</formula>
    </cfRule>
  </conditionalFormatting>
  <conditionalFormatting sqref="S12:S19">
    <cfRule type="expression" dxfId="360" priority="17">
      <formula>$S12="NG"</formula>
    </cfRule>
    <cfRule type="expression" dxfId="359" priority="18">
      <formula>$R1048572="NG"</formula>
    </cfRule>
  </conditionalFormatting>
  <conditionalFormatting sqref="T25:T36">
    <cfRule type="expression" dxfId="358" priority="15">
      <formula>T25="NG"</formula>
    </cfRule>
  </conditionalFormatting>
  <conditionalFormatting sqref="L9">
    <cfRule type="expression" dxfId="357" priority="14">
      <formula>$L$9="NG"</formula>
    </cfRule>
  </conditionalFormatting>
  <conditionalFormatting sqref="R4:R5">
    <cfRule type="expression" dxfId="356" priority="13">
      <formula>$R$3="要修正！"</formula>
    </cfRule>
  </conditionalFormatting>
  <conditionalFormatting sqref="A41:H41">
    <cfRule type="expression" dxfId="355" priority="12">
      <formula>$Q$1="○"</formula>
    </cfRule>
  </conditionalFormatting>
  <conditionalFormatting sqref="A55:G55">
    <cfRule type="expression" dxfId="354" priority="11">
      <formula>$Q$1="○"</formula>
    </cfRule>
  </conditionalFormatting>
  <conditionalFormatting sqref="A83:J83">
    <cfRule type="expression" dxfId="353" priority="10">
      <formula>$Q$1="○"</formula>
    </cfRule>
  </conditionalFormatting>
  <conditionalFormatting sqref="J25:J26">
    <cfRule type="expression" dxfId="352" priority="8">
      <formula>$I25="追加"</formula>
    </cfRule>
    <cfRule type="expression" dxfId="351" priority="9">
      <formula>$I25="新規"</formula>
    </cfRule>
  </conditionalFormatting>
  <conditionalFormatting sqref="J27:K36">
    <cfRule type="expression" dxfId="350" priority="6">
      <formula>$I27="追加"</formula>
    </cfRule>
    <cfRule type="expression" dxfId="349" priority="7">
      <formula>$I27="新規"</formula>
    </cfRule>
  </conditionalFormatting>
  <conditionalFormatting sqref="A59:G59">
    <cfRule type="expression" dxfId="348" priority="5">
      <formula>"$Q$1=○"</formula>
    </cfRule>
  </conditionalFormatting>
  <conditionalFormatting sqref="K25">
    <cfRule type="expression" dxfId="347" priority="3">
      <formula>$I25="追加"</formula>
    </cfRule>
    <cfRule type="expression" dxfId="346" priority="4">
      <formula>$I25="新規"</formula>
    </cfRule>
  </conditionalFormatting>
  <conditionalFormatting sqref="K26">
    <cfRule type="expression" dxfId="345" priority="1">
      <formula>$I26="追加"</formula>
    </cfRule>
    <cfRule type="expression" dxfId="344" priority="2">
      <formula>$I26="新規"</formula>
    </cfRule>
  </conditionalFormatting>
  <dataValidations count="2">
    <dataValidation type="list" allowBlank="1" showInputMessage="1" showErrorMessage="1" sqref="Q1 O1" xr:uid="{00000000-0002-0000-0400-000000000000}">
      <formula1>$S$1:$S$2</formula1>
    </dataValidation>
    <dataValidation type="list" allowBlank="1" showInputMessage="1" showErrorMessage="1" sqref="E12:E19" xr:uid="{00000000-0002-0000-0400-000001000000}">
      <formula1>$U$12:$U$15</formula1>
    </dataValidation>
  </dataValidations>
  <pageMargins left="0.70866141732283472" right="0.70866141732283472" top="0.82677165354330717" bottom="0.74803149606299213" header="0.31496062992125984" footer="0.31496062992125984"/>
  <pageSetup paperSize="9" scale="52" fitToHeight="0" orientation="landscape" r:id="rId1"/>
  <headerFooter>
    <oddHeader>&amp;L様式第1号別添-1&amp;R事業参加者用（事業参加者→事業実施主体）</oddHeader>
  </headerFooter>
  <rowBreaks count="1" manualBreakCount="1">
    <brk id="42" max="13" man="1"/>
  </rowBreaks>
  <colBreaks count="1" manualBreakCount="1">
    <brk id="28" max="81"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400-000002000000}">
          <x14:formula1>
            <xm:f>'C:\Users\113277\Box\【02_課所共有】09_04_生産振興課\R05年度\文書ファイル\03野菜担当\53_国庫事業等\53_08_省エネ型施設園芸産地育成緊急対策事業\53_08_090_令和5年度補正予算省エネ事業例規\04 実施要領\修正中\[（修正中2）実施要領　様式1別添1,2.xlsx]リスト'!#REF!</xm:f>
          </x14:formula1>
          <xm:sqref>A59</xm:sqref>
        </x14:dataValidation>
        <x14:dataValidation type="list" allowBlank="1" showInputMessage="1" showErrorMessage="1" xr:uid="{00000000-0002-0000-0400-000003000000}">
          <x14:formula1>
            <xm:f>リスト!$A$3:$A$9</xm:f>
          </x14:formula1>
          <xm:sqref>G12:H19</xm:sqref>
        </x14:dataValidation>
        <x14:dataValidation type="list" allowBlank="1" showInputMessage="1" showErrorMessage="1" xr:uid="{00000000-0002-0000-0400-000004000000}">
          <x14:formula1>
            <xm:f>リスト!$B$2:$B$11</xm:f>
          </x14:formula1>
          <xm:sqref>I12:I19</xm:sqref>
        </x14:dataValidation>
        <x14:dataValidation type="list" allowBlank="1" showInputMessage="1" showErrorMessage="1" xr:uid="{00000000-0002-0000-0400-000005000000}">
          <x14:formula1>
            <xm:f>リスト!$I$2:$I$5</xm:f>
          </x14:formula1>
          <xm:sqref>J12:J19</xm:sqref>
        </x14:dataValidation>
        <x14:dataValidation type="list" allowBlank="1" showInputMessage="1" showErrorMessage="1" xr:uid="{00000000-0002-0000-0400-000006000000}">
          <x14:formula1>
            <xm:f>リスト!$J$2:$J$6</xm:f>
          </x14:formula1>
          <xm:sqref>K12:K19</xm:sqref>
        </x14:dataValidation>
        <x14:dataValidation type="list" allowBlank="1" showInputMessage="1" showErrorMessage="1" xr:uid="{00000000-0002-0000-0400-000007000000}">
          <x14:formula1>
            <xm:f>リスト!$C$2:$C$4</xm:f>
          </x14:formula1>
          <xm:sqref>B25:B36</xm:sqref>
        </x14:dataValidation>
        <x14:dataValidation type="list" allowBlank="1" showInputMessage="1" showErrorMessage="1" xr:uid="{00000000-0002-0000-0400-000008000000}">
          <x14:formula1>
            <xm:f>リスト!$D$2:$D$3</xm:f>
          </x14:formula1>
          <xm:sqref>C25:C36</xm:sqref>
        </x14:dataValidation>
        <x14:dataValidation type="list" allowBlank="1" showInputMessage="1" showErrorMessage="1" xr:uid="{00000000-0002-0000-0400-000009000000}">
          <x14:formula1>
            <xm:f>リスト!$E$2:$E$22</xm:f>
          </x14:formula1>
          <xm:sqref>D25:D36</xm:sqref>
        </x14:dataValidation>
        <x14:dataValidation type="list" allowBlank="1" showInputMessage="1" showErrorMessage="1" xr:uid="{00000000-0002-0000-0400-00000A000000}">
          <x14:formula1>
            <xm:f>リスト!$G$2:$G$4</xm:f>
          </x14:formula1>
          <xm:sqref>I25:I36</xm:sqref>
        </x14:dataValidation>
        <x14:dataValidation type="list" allowBlank="1" showInputMessage="1" showErrorMessage="1" xr:uid="{00000000-0002-0000-0400-00000B000000}">
          <x14:formula1>
            <xm:f>リスト!$H$2:$H$4</xm:f>
          </x14:formula1>
          <xm:sqref>L25:M36 A72:A74</xm:sqref>
        </x14:dataValidation>
        <x14:dataValidation type="list" allowBlank="1" showInputMessage="1" showErrorMessage="1" xr:uid="{00000000-0002-0000-0400-00000C000000}">
          <x14:formula1>
            <xm:f>リスト!$K$2:$K$3</xm:f>
          </x14:formula1>
          <xm:sqref>A48:A56</xm:sqref>
        </x14:dataValidation>
        <x14:dataValidation type="list" allowBlank="1" showInputMessage="1" showErrorMessage="1" xr:uid="{00000000-0002-0000-0400-00000D000000}">
          <x14:formula1>
            <xm:f>リスト!$H$2:$H$3</xm:f>
          </x14:formula1>
          <xm:sqref>A65:A67 A78:A87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87"/>
  <sheetViews>
    <sheetView view="pageBreakPreview" zoomScale="90" zoomScaleNormal="100" zoomScaleSheetLayoutView="90" workbookViewId="0">
      <selection activeCell="A2" sqref="A2"/>
    </sheetView>
  </sheetViews>
  <sheetFormatPr defaultRowHeight="22.5" customHeight="1" x14ac:dyDescent="0.15"/>
  <cols>
    <col min="1" max="17" width="14.625" style="21" customWidth="1"/>
    <col min="18" max="18" width="23.25" style="46" customWidth="1"/>
    <col min="19" max="19" width="23.5" style="21" bestFit="1" customWidth="1"/>
    <col min="20" max="20" width="18.875" style="21" bestFit="1" customWidth="1"/>
    <col min="21" max="21" width="11.125" style="21" bestFit="1" customWidth="1"/>
    <col min="22" max="16384" width="9" style="21"/>
  </cols>
  <sheetData>
    <row r="1" spans="1:21" s="18" customFormat="1" ht="22.5" customHeight="1" x14ac:dyDescent="0.15">
      <c r="A1" s="305" t="s">
        <v>243</v>
      </c>
      <c r="B1" s="305"/>
      <c r="C1" s="305"/>
      <c r="D1" s="305"/>
      <c r="E1" s="305"/>
      <c r="F1" s="305"/>
      <c r="G1" s="305"/>
      <c r="H1" s="305"/>
      <c r="I1" s="305"/>
      <c r="J1" s="305"/>
      <c r="K1" s="305"/>
      <c r="L1" s="305"/>
      <c r="M1" s="305"/>
      <c r="N1" s="187" t="s">
        <v>210</v>
      </c>
      <c r="O1" s="201"/>
      <c r="P1" s="188" t="s">
        <v>209</v>
      </c>
      <c r="Q1" s="202"/>
      <c r="R1" s="186" t="s">
        <v>93</v>
      </c>
      <c r="S1" s="130" t="s">
        <v>208</v>
      </c>
      <c r="T1" s="125"/>
    </row>
    <row r="2" spans="1:21" s="19" customFormat="1" ht="17.25" x14ac:dyDescent="0.15">
      <c r="A2" s="169" t="s">
        <v>228</v>
      </c>
      <c r="B2" s="169"/>
      <c r="C2" s="169"/>
      <c r="D2" s="169"/>
      <c r="E2" s="169"/>
      <c r="F2" s="169"/>
      <c r="G2" s="169" t="s">
        <v>232</v>
      </c>
      <c r="H2" s="169"/>
      <c r="I2" s="169"/>
      <c r="J2" s="169"/>
      <c r="K2" s="169"/>
      <c r="L2" s="119"/>
      <c r="M2" s="120"/>
      <c r="N2" s="119"/>
      <c r="O2" s="170"/>
      <c r="P2" s="121"/>
      <c r="Q2" s="121"/>
      <c r="R2" s="43"/>
      <c r="S2" s="103" t="s">
        <v>230</v>
      </c>
      <c r="T2" s="126"/>
      <c r="U2" s="18"/>
    </row>
    <row r="3" spans="1:21" s="19" customFormat="1" ht="22.5" customHeight="1" x14ac:dyDescent="0.15">
      <c r="A3" s="171" t="s">
        <v>59</v>
      </c>
      <c r="B3" s="296"/>
      <c r="C3" s="297"/>
      <c r="D3" s="297"/>
      <c r="E3" s="298"/>
      <c r="F3" s="172"/>
      <c r="G3" s="306" t="s">
        <v>1</v>
      </c>
      <c r="H3" s="308" t="s">
        <v>234</v>
      </c>
      <c r="I3" s="309"/>
      <c r="J3" s="306" t="s">
        <v>2</v>
      </c>
      <c r="K3" s="306" t="s">
        <v>204</v>
      </c>
      <c r="L3" s="310" t="s">
        <v>205</v>
      </c>
      <c r="M3" s="169"/>
      <c r="N3" s="295" t="s">
        <v>203</v>
      </c>
      <c r="O3" s="295"/>
      <c r="P3" s="295"/>
      <c r="Q3" s="169"/>
      <c r="R3" s="44" t="str">
        <f>IF(COUNTIF(R5:U87,"NG"),"要修正！","クリア ! ")</f>
        <v xml:space="preserve">クリア ! </v>
      </c>
      <c r="S3" s="19" t="s">
        <v>189</v>
      </c>
      <c r="U3" s="18"/>
    </row>
    <row r="4" spans="1:21" s="19" customFormat="1" ht="22.5" customHeight="1" x14ac:dyDescent="0.15">
      <c r="A4" s="171" t="s">
        <v>58</v>
      </c>
      <c r="B4" s="296"/>
      <c r="C4" s="297"/>
      <c r="D4" s="297"/>
      <c r="E4" s="298"/>
      <c r="F4" s="172"/>
      <c r="G4" s="307"/>
      <c r="H4" s="200" t="s">
        <v>241</v>
      </c>
      <c r="I4" s="200" t="s">
        <v>242</v>
      </c>
      <c r="J4" s="307"/>
      <c r="K4" s="307"/>
      <c r="L4" s="311"/>
      <c r="M4" s="174"/>
      <c r="N4" s="189" t="s">
        <v>200</v>
      </c>
      <c r="O4" s="190" t="s">
        <v>201</v>
      </c>
      <c r="P4" s="190" t="s">
        <v>204</v>
      </c>
      <c r="Q4" s="169"/>
      <c r="R4" s="299" t="str">
        <f>IF(R3="要修正！","※「クリア！」になるようNG箇所を修正してください。","")</f>
        <v/>
      </c>
    </row>
    <row r="5" spans="1:21" s="19" customFormat="1" ht="22.5" customHeight="1" x14ac:dyDescent="0.15">
      <c r="A5" s="171" t="s">
        <v>60</v>
      </c>
      <c r="B5" s="301"/>
      <c r="C5" s="297"/>
      <c r="D5" s="297"/>
      <c r="E5" s="298"/>
      <c r="F5" s="172"/>
      <c r="G5" s="175" t="s">
        <v>158</v>
      </c>
      <c r="H5" s="176"/>
      <c r="I5" s="176"/>
      <c r="J5" s="177">
        <f>H5-I5</f>
        <v>0</v>
      </c>
      <c r="K5" s="178" t="str">
        <f>IFERROR(J5/H5*100,"")</f>
        <v/>
      </c>
      <c r="L5" s="179"/>
      <c r="M5" s="174"/>
      <c r="N5" s="191"/>
      <c r="O5" s="192">
        <f>H5-N5</f>
        <v>0</v>
      </c>
      <c r="P5" s="193"/>
      <c r="Q5" s="169"/>
      <c r="R5" s="300"/>
    </row>
    <row r="6" spans="1:21" s="19" customFormat="1" ht="22.5" customHeight="1" x14ac:dyDescent="0.15">
      <c r="A6" s="171" t="s">
        <v>61</v>
      </c>
      <c r="B6" s="296"/>
      <c r="C6" s="297"/>
      <c r="D6" s="297"/>
      <c r="E6" s="298"/>
      <c r="F6" s="172"/>
      <c r="G6" s="175" t="s">
        <v>3</v>
      </c>
      <c r="H6" s="176"/>
      <c r="I6" s="176"/>
      <c r="J6" s="177">
        <f t="shared" ref="J6:J8" si="0">H6-I6</f>
        <v>0</v>
      </c>
      <c r="K6" s="178" t="str">
        <f>IFERROR(J6/H6*100,"")</f>
        <v/>
      </c>
      <c r="L6" s="179"/>
      <c r="M6" s="174"/>
      <c r="N6" s="191"/>
      <c r="O6" s="192">
        <f>H6-N6</f>
        <v>0</v>
      </c>
      <c r="P6" s="193"/>
      <c r="Q6" s="169"/>
      <c r="R6" s="45" t="s">
        <v>191</v>
      </c>
      <c r="S6" s="109" t="s">
        <v>199</v>
      </c>
    </row>
    <row r="7" spans="1:21" s="19" customFormat="1" ht="22.5" customHeight="1" x14ac:dyDescent="0.15">
      <c r="A7" s="180"/>
      <c r="B7" s="181"/>
      <c r="C7" s="182"/>
      <c r="D7" s="182"/>
      <c r="E7" s="182"/>
      <c r="F7" s="182"/>
      <c r="G7" s="175" t="s">
        <v>211</v>
      </c>
      <c r="H7" s="176"/>
      <c r="I7" s="176"/>
      <c r="J7" s="177">
        <f t="shared" si="0"/>
        <v>0</v>
      </c>
      <c r="K7" s="178" t="str">
        <f>IFERROR(J7/H7*100,"")</f>
        <v/>
      </c>
      <c r="L7" s="179"/>
      <c r="M7" s="174"/>
      <c r="N7" s="191"/>
      <c r="O7" s="192">
        <f>H7-N7</f>
        <v>0</v>
      </c>
      <c r="P7" s="193"/>
      <c r="Q7" s="169"/>
      <c r="R7" s="45"/>
      <c r="S7" s="109"/>
    </row>
    <row r="8" spans="1:21" s="19" customFormat="1" ht="22.5" customHeight="1" x14ac:dyDescent="0.15">
      <c r="A8" s="180"/>
      <c r="B8" s="181"/>
      <c r="C8" s="182"/>
      <c r="D8" s="182"/>
      <c r="E8" s="182"/>
      <c r="F8" s="182"/>
      <c r="G8" s="175" t="s">
        <v>212</v>
      </c>
      <c r="H8" s="176"/>
      <c r="I8" s="176"/>
      <c r="J8" s="177">
        <f t="shared" si="0"/>
        <v>0</v>
      </c>
      <c r="K8" s="178" t="str">
        <f>IFERROR(J8/H8*100,"")</f>
        <v/>
      </c>
      <c r="L8" s="179"/>
      <c r="M8" s="174"/>
      <c r="N8" s="191"/>
      <c r="O8" s="192">
        <f>H8-N8</f>
        <v>0</v>
      </c>
      <c r="P8" s="193"/>
      <c r="Q8" s="169"/>
      <c r="R8" s="45"/>
      <c r="S8" s="109"/>
    </row>
    <row r="9" spans="1:21" s="19" customFormat="1" ht="22.5" customHeight="1" x14ac:dyDescent="0.15">
      <c r="A9" s="169"/>
      <c r="B9" s="169"/>
      <c r="C9" s="169"/>
      <c r="D9" s="169"/>
      <c r="E9" s="183"/>
      <c r="F9" s="183"/>
      <c r="G9" s="175" t="s">
        <v>36</v>
      </c>
      <c r="H9" s="177">
        <f>H5+H6*0.939+H7*1.299+H8*1.56</f>
        <v>0</v>
      </c>
      <c r="I9" s="177">
        <f>I5+I6*0.939+I7*1.299+I8*1.56</f>
        <v>0</v>
      </c>
      <c r="J9" s="177">
        <f>J5+J6*0.939+J7*1.299+J8*1.56</f>
        <v>0</v>
      </c>
      <c r="K9" s="178" t="str">
        <f>IFERROR(J9/H9*100,"")</f>
        <v/>
      </c>
      <c r="L9" s="173" t="str">
        <f>IF((K9=""),"",IF(K9&gt;=5,"OK","NG"))</f>
        <v/>
      </c>
      <c r="M9" s="174"/>
      <c r="N9" s="194">
        <f>N5+N6*0.939+N7*1.299+N8*1.56</f>
        <v>0</v>
      </c>
      <c r="O9" s="188">
        <f>O5+O6*0.939+O7*1.299+O8*1.56</f>
        <v>0</v>
      </c>
      <c r="P9" s="188" t="str">
        <f>IFERROR(O9/H9*100,"")</f>
        <v/>
      </c>
      <c r="Q9" s="169"/>
      <c r="R9" s="112" t="str">
        <f>IF((L9&lt;&gt;"NG"),"OK","NG")</f>
        <v>OK</v>
      </c>
      <c r="S9" s="110" t="str">
        <f>IF(AND((O1="○"),(K9&lt;10)),"NG","OK")</f>
        <v>OK</v>
      </c>
    </row>
    <row r="10" spans="1:21" ht="22.5" customHeight="1" x14ac:dyDescent="0.15">
      <c r="A10" s="184" t="s">
        <v>235</v>
      </c>
      <c r="B10" s="184"/>
      <c r="C10" s="184"/>
      <c r="D10" s="184"/>
      <c r="E10" s="184"/>
      <c r="F10" s="184"/>
      <c r="G10" s="184"/>
      <c r="H10" s="184"/>
      <c r="I10" s="184"/>
      <c r="J10" s="184"/>
      <c r="K10" s="184"/>
      <c r="L10" s="184"/>
      <c r="M10" s="184"/>
      <c r="N10" s="185"/>
      <c r="O10" s="184"/>
      <c r="P10" s="18"/>
      <c r="Q10" s="18"/>
    </row>
    <row r="11" spans="1:21" s="48" customFormat="1" ht="17.25" x14ac:dyDescent="0.15">
      <c r="A11" s="22" t="s">
        <v>38</v>
      </c>
      <c r="B11" s="257" t="s">
        <v>21</v>
      </c>
      <c r="C11" s="258"/>
      <c r="D11" s="22" t="s">
        <v>22</v>
      </c>
      <c r="E11" s="22" t="s">
        <v>231</v>
      </c>
      <c r="F11" s="22" t="s">
        <v>215</v>
      </c>
      <c r="G11" s="211" t="s">
        <v>88</v>
      </c>
      <c r="H11" s="211" t="s">
        <v>89</v>
      </c>
      <c r="I11" s="206" t="s">
        <v>67</v>
      </c>
      <c r="J11" s="206" t="s">
        <v>148</v>
      </c>
      <c r="K11" s="206" t="s">
        <v>116</v>
      </c>
      <c r="L11" s="302" t="s">
        <v>128</v>
      </c>
      <c r="M11" s="303"/>
      <c r="N11" s="304"/>
      <c r="O11" s="47"/>
      <c r="P11" s="128"/>
      <c r="Q11" s="129"/>
      <c r="R11" s="23" t="s">
        <v>190</v>
      </c>
      <c r="S11" s="47" t="s">
        <v>193</v>
      </c>
      <c r="U11" s="21"/>
    </row>
    <row r="12" spans="1:21" ht="22.5" customHeight="1" x14ac:dyDescent="0.15">
      <c r="A12" s="203"/>
      <c r="B12" s="293"/>
      <c r="C12" s="294"/>
      <c r="D12" s="12"/>
      <c r="E12" s="214"/>
      <c r="F12" s="13"/>
      <c r="G12" s="14"/>
      <c r="H12" s="14"/>
      <c r="I12" s="15"/>
      <c r="J12" s="15"/>
      <c r="K12" s="15"/>
      <c r="L12" s="241"/>
      <c r="M12" s="243"/>
      <c r="N12" s="242"/>
      <c r="O12" s="47"/>
      <c r="P12" s="18"/>
      <c r="Q12" s="18"/>
      <c r="R12" s="205" t="str">
        <f>IFERROR(INDEX(E12:E19,MATCH(MAX(D12:D19),D12:D19,0)),"")</f>
        <v/>
      </c>
      <c r="S12" s="102" t="str">
        <f t="shared" ref="S12:S19" si="1">IF(OR(D12=0,D12=""),"OK",(IF(OR(G12=""),"NG","OK")))</f>
        <v>OK</v>
      </c>
      <c r="U12" s="21" t="s">
        <v>216</v>
      </c>
    </row>
    <row r="13" spans="1:21" ht="22.5" customHeight="1" x14ac:dyDescent="0.15">
      <c r="A13" s="203"/>
      <c r="B13" s="293"/>
      <c r="C13" s="294"/>
      <c r="D13" s="12"/>
      <c r="E13" s="214"/>
      <c r="F13" s="13"/>
      <c r="G13" s="14"/>
      <c r="H13" s="14"/>
      <c r="I13" s="15"/>
      <c r="J13" s="15"/>
      <c r="K13" s="15"/>
      <c r="L13" s="241"/>
      <c r="M13" s="243"/>
      <c r="N13" s="242"/>
      <c r="O13" s="47"/>
      <c r="P13" s="18"/>
      <c r="Q13" s="18"/>
      <c r="R13" s="101"/>
      <c r="S13" s="102" t="str">
        <f>IF(OR(D13=0,D13=""),"OK",(IF(OR(G13=""),"NG","OK")))</f>
        <v>OK</v>
      </c>
      <c r="U13" s="21" t="s">
        <v>218</v>
      </c>
    </row>
    <row r="14" spans="1:21" ht="22.5" customHeight="1" x14ac:dyDescent="0.15">
      <c r="A14" s="203"/>
      <c r="B14" s="293"/>
      <c r="C14" s="294"/>
      <c r="D14" s="12"/>
      <c r="E14" s="214"/>
      <c r="F14" s="13"/>
      <c r="G14" s="14"/>
      <c r="H14" s="14"/>
      <c r="I14" s="15"/>
      <c r="J14" s="15"/>
      <c r="K14" s="15"/>
      <c r="L14" s="241"/>
      <c r="M14" s="243"/>
      <c r="N14" s="242"/>
      <c r="O14" s="47"/>
      <c r="P14" s="18"/>
      <c r="Q14" s="18"/>
      <c r="R14" s="101"/>
      <c r="S14" s="102" t="str">
        <f>IF(OR(D14=0,D14=""),"OK",(IF(OR(G14=""),"NG","OK")))</f>
        <v>OK</v>
      </c>
      <c r="U14" s="21" t="s">
        <v>217</v>
      </c>
    </row>
    <row r="15" spans="1:21" ht="22.5" customHeight="1" x14ac:dyDescent="0.15">
      <c r="A15" s="203"/>
      <c r="B15" s="293"/>
      <c r="C15" s="294"/>
      <c r="D15" s="12"/>
      <c r="E15" s="214"/>
      <c r="F15" s="13"/>
      <c r="G15" s="14"/>
      <c r="H15" s="14"/>
      <c r="I15" s="15"/>
      <c r="J15" s="15"/>
      <c r="K15" s="15"/>
      <c r="L15" s="241"/>
      <c r="M15" s="243"/>
      <c r="N15" s="242"/>
      <c r="O15" s="47"/>
      <c r="P15" s="18"/>
      <c r="Q15" s="18"/>
      <c r="R15" s="101"/>
      <c r="S15" s="102" t="str">
        <f t="shared" si="1"/>
        <v>OK</v>
      </c>
      <c r="U15" s="138" t="s">
        <v>219</v>
      </c>
    </row>
    <row r="16" spans="1:21" ht="22.5" customHeight="1" x14ac:dyDescent="0.15">
      <c r="A16" s="203"/>
      <c r="B16" s="293"/>
      <c r="C16" s="294"/>
      <c r="D16" s="12"/>
      <c r="E16" s="214"/>
      <c r="F16" s="13"/>
      <c r="G16" s="14"/>
      <c r="H16" s="14"/>
      <c r="I16" s="15"/>
      <c r="J16" s="15"/>
      <c r="K16" s="15"/>
      <c r="L16" s="241"/>
      <c r="M16" s="243"/>
      <c r="N16" s="242"/>
      <c r="O16" s="47"/>
      <c r="P16" s="18"/>
      <c r="Q16" s="18"/>
      <c r="R16" s="101"/>
      <c r="S16" s="102" t="str">
        <f t="shared" si="1"/>
        <v>OK</v>
      </c>
    </row>
    <row r="17" spans="1:21" ht="22.5" customHeight="1" x14ac:dyDescent="0.15">
      <c r="A17" s="203"/>
      <c r="B17" s="293"/>
      <c r="C17" s="294"/>
      <c r="D17" s="12"/>
      <c r="E17" s="214"/>
      <c r="F17" s="13"/>
      <c r="G17" s="14"/>
      <c r="H17" s="14"/>
      <c r="I17" s="15"/>
      <c r="J17" s="15"/>
      <c r="K17" s="15"/>
      <c r="L17" s="241"/>
      <c r="M17" s="243"/>
      <c r="N17" s="242"/>
      <c r="O17" s="47"/>
      <c r="P17" s="18"/>
      <c r="Q17" s="18"/>
      <c r="R17" s="101"/>
      <c r="S17" s="102" t="str">
        <f t="shared" si="1"/>
        <v>OK</v>
      </c>
    </row>
    <row r="18" spans="1:21" ht="22.5" customHeight="1" x14ac:dyDescent="0.15">
      <c r="A18" s="203"/>
      <c r="B18" s="293"/>
      <c r="C18" s="294"/>
      <c r="D18" s="12"/>
      <c r="E18" s="214"/>
      <c r="F18" s="13"/>
      <c r="G18" s="14"/>
      <c r="H18" s="14"/>
      <c r="I18" s="15"/>
      <c r="J18" s="15"/>
      <c r="K18" s="15"/>
      <c r="L18" s="241"/>
      <c r="M18" s="243"/>
      <c r="N18" s="242"/>
      <c r="O18" s="47"/>
      <c r="P18" s="18"/>
      <c r="Q18" s="18"/>
      <c r="R18" s="101"/>
      <c r="S18" s="102" t="str">
        <f t="shared" si="1"/>
        <v>OK</v>
      </c>
    </row>
    <row r="19" spans="1:21" ht="22.5" customHeight="1" x14ac:dyDescent="0.15">
      <c r="A19" s="203"/>
      <c r="B19" s="293"/>
      <c r="C19" s="294"/>
      <c r="D19" s="12"/>
      <c r="E19" s="214"/>
      <c r="F19" s="13"/>
      <c r="G19" s="14"/>
      <c r="H19" s="14"/>
      <c r="I19" s="15"/>
      <c r="J19" s="15"/>
      <c r="K19" s="15"/>
      <c r="L19" s="241"/>
      <c r="M19" s="243"/>
      <c r="N19" s="242"/>
      <c r="O19" s="47"/>
      <c r="P19" s="18"/>
      <c r="Q19" s="18"/>
      <c r="R19" s="101"/>
      <c r="S19" s="102" t="str">
        <f t="shared" si="1"/>
        <v>OK</v>
      </c>
    </row>
    <row r="20" spans="1:21" ht="17.25" x14ac:dyDescent="0.15">
      <c r="A20" s="209" t="s">
        <v>0</v>
      </c>
      <c r="B20" s="255" t="s">
        <v>34</v>
      </c>
      <c r="C20" s="256"/>
      <c r="D20" s="20">
        <f>SUM(D12:D19)</f>
        <v>0</v>
      </c>
      <c r="E20" s="209" t="s">
        <v>34</v>
      </c>
      <c r="F20" s="209"/>
      <c r="G20" s="204"/>
      <c r="H20" s="204" t="s">
        <v>34</v>
      </c>
      <c r="I20" s="204" t="s">
        <v>34</v>
      </c>
      <c r="J20" s="204" t="s">
        <v>34</v>
      </c>
      <c r="K20" s="204" t="s">
        <v>34</v>
      </c>
      <c r="L20" s="255" t="s">
        <v>34</v>
      </c>
      <c r="M20" s="259"/>
      <c r="N20" s="256"/>
      <c r="O20" s="47"/>
      <c r="P20" s="18"/>
      <c r="Q20" s="18"/>
      <c r="R20" s="21"/>
    </row>
    <row r="21" spans="1:21" ht="17.25" x14ac:dyDescent="0.15">
      <c r="A21" s="23"/>
      <c r="B21" s="24"/>
      <c r="C21" s="24"/>
      <c r="O21" s="47"/>
      <c r="P21" s="18"/>
      <c r="Q21" s="18"/>
      <c r="R21" s="21"/>
    </row>
    <row r="22" spans="1:21" ht="17.25" x14ac:dyDescent="0.15">
      <c r="A22" s="25" t="s">
        <v>229</v>
      </c>
      <c r="B22" s="26"/>
      <c r="C22" s="26"/>
      <c r="O22" s="47"/>
      <c r="P22" s="18"/>
      <c r="R22" s="21"/>
    </row>
    <row r="23" spans="1:21" s="49" customFormat="1" ht="17.25" x14ac:dyDescent="0.15">
      <c r="A23" s="288" t="s">
        <v>38</v>
      </c>
      <c r="B23" s="288" t="s">
        <v>69</v>
      </c>
      <c r="C23" s="290" t="s">
        <v>104</v>
      </c>
      <c r="D23" s="291" t="s">
        <v>4</v>
      </c>
      <c r="E23" s="292"/>
      <c r="F23" s="292"/>
      <c r="G23" s="292"/>
      <c r="H23" s="292"/>
      <c r="I23" s="288" t="s">
        <v>222</v>
      </c>
      <c r="J23" s="282" t="s">
        <v>80</v>
      </c>
      <c r="K23" s="282"/>
      <c r="L23" s="282"/>
      <c r="M23" s="282"/>
      <c r="N23" s="21"/>
      <c r="O23" s="47"/>
      <c r="P23" s="18"/>
      <c r="Q23" s="111"/>
      <c r="R23" s="21" t="s">
        <v>152</v>
      </c>
      <c r="S23" s="21" t="s">
        <v>152</v>
      </c>
      <c r="U23" s="21"/>
    </row>
    <row r="24" spans="1:21" s="51" customFormat="1" ht="17.25" x14ac:dyDescent="0.15">
      <c r="A24" s="289"/>
      <c r="B24" s="289"/>
      <c r="C24" s="289"/>
      <c r="D24" s="210" t="s">
        <v>122</v>
      </c>
      <c r="E24" s="291" t="s">
        <v>107</v>
      </c>
      <c r="F24" s="292"/>
      <c r="G24" s="210" t="s">
        <v>220</v>
      </c>
      <c r="H24" s="213" t="s">
        <v>221</v>
      </c>
      <c r="I24" s="289"/>
      <c r="J24" s="212" t="s">
        <v>223</v>
      </c>
      <c r="K24" s="151" t="s">
        <v>224</v>
      </c>
      <c r="L24" s="152" t="s">
        <v>225</v>
      </c>
      <c r="M24" s="212" t="s">
        <v>226</v>
      </c>
      <c r="N24" s="21"/>
      <c r="O24" s="47"/>
      <c r="P24" s="18"/>
      <c r="Q24" s="111"/>
      <c r="R24" s="50" t="s">
        <v>172</v>
      </c>
      <c r="S24" s="50" t="s">
        <v>195</v>
      </c>
      <c r="T24" s="51" t="s">
        <v>194</v>
      </c>
      <c r="U24" s="21"/>
    </row>
    <row r="25" spans="1:21" ht="22.5" customHeight="1" x14ac:dyDescent="0.15">
      <c r="A25" s="39"/>
      <c r="B25" s="14"/>
      <c r="C25" s="14"/>
      <c r="D25" s="14"/>
      <c r="E25" s="285"/>
      <c r="F25" s="286"/>
      <c r="G25" s="16"/>
      <c r="H25" s="16"/>
      <c r="I25" s="40"/>
      <c r="J25" s="39"/>
      <c r="K25" s="39"/>
      <c r="L25" s="141" t="s">
        <v>6</v>
      </c>
      <c r="M25" s="141" t="s">
        <v>6</v>
      </c>
      <c r="O25" s="47"/>
      <c r="P25" s="18"/>
      <c r="Q25" s="111"/>
      <c r="R25" s="102" t="str">
        <f>IF(OR(I25="新規",I25="追加",I25=""),"OK",(IF(AND(J25="",K25=""),"NG","OK")))</f>
        <v>OK</v>
      </c>
      <c r="S25" s="102" t="str">
        <f>IF(OR(I25="新規",I25="追加",I25=""),"OK",(IF(OR(AND(L25="",M25=""),AND(L25="",M25="□"),AND(L25="□",M25=""),AND(L25="□",M25="□")),"NG","OK")))</f>
        <v>OK</v>
      </c>
      <c r="T25" s="102" t="str">
        <f>IF(OR(AND(D25&lt;&gt;"",E25&lt;&gt;"",G25&lt;&gt;"",H25&lt;&gt;"",I25&lt;&gt;""),(D25="")),"OK","NG")</f>
        <v>OK</v>
      </c>
    </row>
    <row r="26" spans="1:21" ht="22.5" customHeight="1" x14ac:dyDescent="0.15">
      <c r="A26" s="39"/>
      <c r="B26" s="14"/>
      <c r="C26" s="14"/>
      <c r="D26" s="14"/>
      <c r="E26" s="285"/>
      <c r="F26" s="287"/>
      <c r="G26" s="16"/>
      <c r="H26" s="16"/>
      <c r="I26" s="40"/>
      <c r="J26" s="39"/>
      <c r="K26" s="39"/>
      <c r="L26" s="141" t="s">
        <v>6</v>
      </c>
      <c r="M26" s="141" t="s">
        <v>6</v>
      </c>
      <c r="O26" s="47"/>
      <c r="P26" s="18"/>
      <c r="Q26" s="111"/>
      <c r="R26" s="102" t="str">
        <f t="shared" ref="R26:R36" si="2">IF(OR(I26="新規",I26="追加",I26=""),"OK",(IF(AND(J26="",K26=""),"NG","OK")))</f>
        <v>OK</v>
      </c>
      <c r="S26" s="102" t="str">
        <f t="shared" ref="S26:S36" si="3">IF(OR(I26="新規",I26="追加",I26=""),"OK",(IF(OR(AND(L26="",M26=""),AND(L26="",M26="□"),AND(L26="□",M26=""),AND(L26="□",M26="□")),"NG","OK")))</f>
        <v>OK</v>
      </c>
      <c r="T26" s="102" t="str">
        <f t="shared" ref="T26:T36" si="4">IF(OR(AND(D26&lt;&gt;"",E26&lt;&gt;"",G26&lt;&gt;"",H26&lt;&gt;"",I26&lt;&gt;""),(D26="")),"OK","NG")</f>
        <v>OK</v>
      </c>
    </row>
    <row r="27" spans="1:21" ht="22.5" customHeight="1" x14ac:dyDescent="0.15">
      <c r="A27" s="39"/>
      <c r="B27" s="14"/>
      <c r="C27" s="14"/>
      <c r="D27" s="14"/>
      <c r="E27" s="285"/>
      <c r="F27" s="287"/>
      <c r="G27" s="16"/>
      <c r="H27" s="38"/>
      <c r="I27" s="40"/>
      <c r="J27" s="39"/>
      <c r="K27" s="39"/>
      <c r="L27" s="141" t="s">
        <v>6</v>
      </c>
      <c r="M27" s="141" t="s">
        <v>6</v>
      </c>
      <c r="O27" s="47"/>
      <c r="P27" s="18"/>
      <c r="Q27" s="111"/>
      <c r="R27" s="102" t="str">
        <f t="shared" si="2"/>
        <v>OK</v>
      </c>
      <c r="S27" s="102" t="str">
        <f t="shared" si="3"/>
        <v>OK</v>
      </c>
      <c r="T27" s="102" t="str">
        <f t="shared" si="4"/>
        <v>OK</v>
      </c>
    </row>
    <row r="28" spans="1:21" ht="22.5" customHeight="1" x14ac:dyDescent="0.15">
      <c r="A28" s="39"/>
      <c r="B28" s="14"/>
      <c r="C28" s="14"/>
      <c r="D28" s="14"/>
      <c r="E28" s="285"/>
      <c r="F28" s="286"/>
      <c r="G28" s="139"/>
      <c r="H28" s="16"/>
      <c r="I28" s="40"/>
      <c r="J28" s="39"/>
      <c r="K28" s="39"/>
      <c r="L28" s="141" t="s">
        <v>6</v>
      </c>
      <c r="M28" s="141" t="s">
        <v>6</v>
      </c>
      <c r="O28" s="47"/>
      <c r="P28" s="18"/>
      <c r="Q28" s="111"/>
      <c r="R28" s="102" t="str">
        <f t="shared" si="2"/>
        <v>OK</v>
      </c>
      <c r="S28" s="102" t="str">
        <f t="shared" si="3"/>
        <v>OK</v>
      </c>
      <c r="T28" s="102" t="str">
        <f t="shared" si="4"/>
        <v>OK</v>
      </c>
    </row>
    <row r="29" spans="1:21" ht="22.5" customHeight="1" x14ac:dyDescent="0.15">
      <c r="A29" s="39"/>
      <c r="B29" s="14"/>
      <c r="C29" s="14"/>
      <c r="D29" s="14"/>
      <c r="E29" s="285"/>
      <c r="F29" s="286"/>
      <c r="G29" s="140"/>
      <c r="H29" s="16"/>
      <c r="I29" s="40"/>
      <c r="J29" s="39"/>
      <c r="K29" s="39"/>
      <c r="L29" s="141" t="s">
        <v>6</v>
      </c>
      <c r="M29" s="141" t="s">
        <v>6</v>
      </c>
      <c r="O29" s="47"/>
      <c r="P29" s="18"/>
      <c r="Q29" s="111"/>
      <c r="R29" s="102" t="str">
        <f t="shared" si="2"/>
        <v>OK</v>
      </c>
      <c r="S29" s="102" t="str">
        <f t="shared" si="3"/>
        <v>OK</v>
      </c>
      <c r="T29" s="102" t="str">
        <f t="shared" si="4"/>
        <v>OK</v>
      </c>
    </row>
    <row r="30" spans="1:21" ht="22.5" customHeight="1" x14ac:dyDescent="0.15">
      <c r="A30" s="39"/>
      <c r="B30" s="14"/>
      <c r="C30" s="14"/>
      <c r="D30" s="14"/>
      <c r="E30" s="285"/>
      <c r="F30" s="286"/>
      <c r="G30" s="139"/>
      <c r="H30" s="16"/>
      <c r="I30" s="40"/>
      <c r="J30" s="39"/>
      <c r="K30" s="39"/>
      <c r="L30" s="141" t="s">
        <v>6</v>
      </c>
      <c r="M30" s="141" t="s">
        <v>6</v>
      </c>
      <c r="O30" s="47"/>
      <c r="P30" s="18"/>
      <c r="Q30" s="111"/>
      <c r="R30" s="102" t="str">
        <f t="shared" si="2"/>
        <v>OK</v>
      </c>
      <c r="S30" s="102" t="str">
        <f t="shared" si="3"/>
        <v>OK</v>
      </c>
      <c r="T30" s="102" t="str">
        <f t="shared" si="4"/>
        <v>OK</v>
      </c>
    </row>
    <row r="31" spans="1:21" ht="22.5" customHeight="1" x14ac:dyDescent="0.15">
      <c r="A31" s="39"/>
      <c r="B31" s="14"/>
      <c r="C31" s="14"/>
      <c r="D31" s="14"/>
      <c r="E31" s="285"/>
      <c r="F31" s="286"/>
      <c r="G31" s="139"/>
      <c r="H31" s="16"/>
      <c r="I31" s="40"/>
      <c r="J31" s="39"/>
      <c r="K31" s="39"/>
      <c r="L31" s="141" t="s">
        <v>6</v>
      </c>
      <c r="M31" s="141" t="s">
        <v>6</v>
      </c>
      <c r="O31" s="47"/>
      <c r="P31" s="18"/>
      <c r="Q31" s="111"/>
      <c r="R31" s="102" t="str">
        <f t="shared" si="2"/>
        <v>OK</v>
      </c>
      <c r="S31" s="102" t="str">
        <f t="shared" si="3"/>
        <v>OK</v>
      </c>
      <c r="T31" s="102" t="str">
        <f t="shared" si="4"/>
        <v>OK</v>
      </c>
    </row>
    <row r="32" spans="1:21" ht="22.5" customHeight="1" x14ac:dyDescent="0.15">
      <c r="A32" s="39"/>
      <c r="B32" s="14"/>
      <c r="C32" s="14"/>
      <c r="D32" s="14"/>
      <c r="E32" s="285"/>
      <c r="F32" s="286"/>
      <c r="G32" s="139"/>
      <c r="H32" s="16"/>
      <c r="I32" s="40"/>
      <c r="J32" s="39"/>
      <c r="K32" s="39"/>
      <c r="L32" s="141" t="s">
        <v>6</v>
      </c>
      <c r="M32" s="141" t="s">
        <v>6</v>
      </c>
      <c r="O32" s="47"/>
      <c r="P32" s="18"/>
      <c r="Q32" s="111"/>
      <c r="R32" s="102" t="str">
        <f t="shared" si="2"/>
        <v>OK</v>
      </c>
      <c r="S32" s="102" t="str">
        <f t="shared" si="3"/>
        <v>OK</v>
      </c>
      <c r="T32" s="102" t="str">
        <f t="shared" si="4"/>
        <v>OK</v>
      </c>
    </row>
    <row r="33" spans="1:25" ht="22.5" customHeight="1" x14ac:dyDescent="0.15">
      <c r="A33" s="39"/>
      <c r="B33" s="14"/>
      <c r="C33" s="14"/>
      <c r="D33" s="14"/>
      <c r="E33" s="285"/>
      <c r="F33" s="286"/>
      <c r="G33" s="139"/>
      <c r="H33" s="16"/>
      <c r="I33" s="40"/>
      <c r="J33" s="39"/>
      <c r="K33" s="39"/>
      <c r="L33" s="141" t="s">
        <v>6</v>
      </c>
      <c r="M33" s="141" t="s">
        <v>6</v>
      </c>
      <c r="O33" s="47"/>
      <c r="P33" s="18"/>
      <c r="Q33" s="111"/>
      <c r="R33" s="102" t="str">
        <f t="shared" si="2"/>
        <v>OK</v>
      </c>
      <c r="S33" s="102" t="str">
        <f t="shared" si="3"/>
        <v>OK</v>
      </c>
      <c r="T33" s="102" t="str">
        <f t="shared" si="4"/>
        <v>OK</v>
      </c>
    </row>
    <row r="34" spans="1:25" ht="22.5" customHeight="1" x14ac:dyDescent="0.15">
      <c r="A34" s="39"/>
      <c r="B34" s="14"/>
      <c r="C34" s="14"/>
      <c r="D34" s="14"/>
      <c r="E34" s="285"/>
      <c r="F34" s="286"/>
      <c r="G34" s="139"/>
      <c r="H34" s="16"/>
      <c r="I34" s="40"/>
      <c r="J34" s="39"/>
      <c r="K34" s="39"/>
      <c r="L34" s="141" t="s">
        <v>6</v>
      </c>
      <c r="M34" s="141" t="s">
        <v>6</v>
      </c>
      <c r="O34" s="47"/>
      <c r="P34" s="18"/>
      <c r="Q34" s="111"/>
      <c r="R34" s="102" t="str">
        <f t="shared" si="2"/>
        <v>OK</v>
      </c>
      <c r="S34" s="102" t="str">
        <f t="shared" si="3"/>
        <v>OK</v>
      </c>
      <c r="T34" s="102" t="str">
        <f t="shared" si="4"/>
        <v>OK</v>
      </c>
    </row>
    <row r="35" spans="1:25" ht="22.5" customHeight="1" x14ac:dyDescent="0.15">
      <c r="A35" s="39"/>
      <c r="B35" s="14"/>
      <c r="C35" s="14"/>
      <c r="D35" s="14"/>
      <c r="E35" s="285"/>
      <c r="F35" s="286"/>
      <c r="G35" s="139"/>
      <c r="H35" s="16"/>
      <c r="I35" s="40"/>
      <c r="J35" s="39"/>
      <c r="K35" s="39"/>
      <c r="L35" s="141" t="s">
        <v>6</v>
      </c>
      <c r="M35" s="141" t="s">
        <v>6</v>
      </c>
      <c r="O35" s="47"/>
      <c r="P35" s="18"/>
      <c r="Q35" s="111"/>
      <c r="R35" s="102" t="str">
        <f t="shared" si="2"/>
        <v>OK</v>
      </c>
      <c r="S35" s="102" t="str">
        <f t="shared" si="3"/>
        <v>OK</v>
      </c>
      <c r="T35" s="102" t="str">
        <f t="shared" si="4"/>
        <v>OK</v>
      </c>
    </row>
    <row r="36" spans="1:25" ht="22.5" customHeight="1" x14ac:dyDescent="0.15">
      <c r="A36" s="39"/>
      <c r="B36" s="14"/>
      <c r="C36" s="14"/>
      <c r="D36" s="14"/>
      <c r="E36" s="285"/>
      <c r="F36" s="286"/>
      <c r="G36" s="139"/>
      <c r="H36" s="16"/>
      <c r="I36" s="40"/>
      <c r="J36" s="39"/>
      <c r="K36" s="39"/>
      <c r="L36" s="141" t="s">
        <v>6</v>
      </c>
      <c r="M36" s="141" t="s">
        <v>6</v>
      </c>
      <c r="O36" s="47"/>
      <c r="P36" s="18"/>
      <c r="Q36" s="111"/>
      <c r="R36" s="102" t="str">
        <f t="shared" si="2"/>
        <v>OK</v>
      </c>
      <c r="S36" s="102" t="str">
        <f t="shared" si="3"/>
        <v>OK</v>
      </c>
      <c r="T36" s="102" t="str">
        <f t="shared" si="4"/>
        <v>OK</v>
      </c>
    </row>
    <row r="37" spans="1:25" ht="13.5" x14ac:dyDescent="0.15">
      <c r="G37" s="27"/>
      <c r="O37" s="47"/>
      <c r="Q37" s="111"/>
    </row>
    <row r="38" spans="1:25" s="28" customFormat="1" ht="13.5" x14ac:dyDescent="0.15">
      <c r="A38" s="204" t="s">
        <v>25</v>
      </c>
      <c r="B38" s="204" t="s">
        <v>185</v>
      </c>
      <c r="C38" s="204" t="s">
        <v>186</v>
      </c>
      <c r="D38" s="204" t="s">
        <v>187</v>
      </c>
      <c r="E38" s="204" t="s">
        <v>188</v>
      </c>
      <c r="F38" s="284" t="s">
        <v>37</v>
      </c>
      <c r="G38" s="284"/>
      <c r="H38" s="284" t="s">
        <v>112</v>
      </c>
      <c r="I38" s="284"/>
      <c r="J38" s="47"/>
      <c r="O38" s="47"/>
      <c r="R38" s="52" t="s">
        <v>31</v>
      </c>
      <c r="S38" s="53" t="s">
        <v>111</v>
      </c>
      <c r="T38" s="53" t="s">
        <v>136</v>
      </c>
    </row>
    <row r="39" spans="1:25" ht="22.5" customHeight="1" x14ac:dyDescent="0.15">
      <c r="A39" s="29" t="s">
        <v>100</v>
      </c>
      <c r="B39" s="20">
        <f>SUMIF(B$25:B$36,A39,H$25:H$36)</f>
        <v>0</v>
      </c>
      <c r="C39" s="12"/>
      <c r="D39" s="12"/>
      <c r="E39" s="12"/>
      <c r="F39" s="281"/>
      <c r="G39" s="281"/>
      <c r="H39" s="282" t="s">
        <v>108</v>
      </c>
      <c r="I39" s="282"/>
      <c r="J39" s="142"/>
      <c r="K39" s="30"/>
      <c r="L39" s="30"/>
      <c r="M39" s="30"/>
      <c r="N39" s="30"/>
      <c r="O39" s="30"/>
      <c r="P39" s="30"/>
      <c r="Q39" s="30"/>
      <c r="R39" s="102" t="str">
        <f>IF(C39&lt;=10000000,"OK","NG")</f>
        <v>OK</v>
      </c>
      <c r="S39" s="102" t="str">
        <f>IF(C39&lt;=B39/2,"OK","NG")</f>
        <v>OK</v>
      </c>
      <c r="T39" s="102" t="str">
        <f>IF(B39=C39+D39+E39,"OK","NG")</f>
        <v>OK</v>
      </c>
      <c r="U39" s="54"/>
      <c r="V39" s="50"/>
      <c r="W39" s="50"/>
      <c r="X39" s="50"/>
      <c r="Y39" s="50"/>
    </row>
    <row r="40" spans="1:25" ht="22.5" customHeight="1" x14ac:dyDescent="0.15">
      <c r="A40" s="29" t="s">
        <v>27</v>
      </c>
      <c r="B40" s="20">
        <f>SUMIF(B$25:B$36,A40,H$25:H$36)</f>
        <v>0</v>
      </c>
      <c r="C40" s="12"/>
      <c r="D40" s="12"/>
      <c r="E40" s="12"/>
      <c r="F40" s="281"/>
      <c r="G40" s="281"/>
      <c r="H40" s="282" t="s">
        <v>109</v>
      </c>
      <c r="I40" s="282"/>
      <c r="J40" s="142"/>
      <c r="K40" s="30"/>
      <c r="L40" s="30"/>
      <c r="M40" s="30"/>
      <c r="N40" s="30"/>
      <c r="O40" s="30"/>
      <c r="P40" s="30"/>
      <c r="Q40" s="30"/>
      <c r="R40" s="102" t="str">
        <f>IF(C40&lt;=1000000,"OK","NG")</f>
        <v>OK</v>
      </c>
      <c r="S40" s="102" t="str">
        <f>IF(C40&lt;=B40/2,"OK","NG")</f>
        <v>OK</v>
      </c>
      <c r="T40" s="102" t="str">
        <f t="shared" ref="T40:T41" si="5">IF(B40=C40+D40+E40,"OK","NG")</f>
        <v>OK</v>
      </c>
      <c r="U40" s="19"/>
    </row>
    <row r="41" spans="1:25" ht="22.5" customHeight="1" x14ac:dyDescent="0.15">
      <c r="A41" s="29" t="s">
        <v>28</v>
      </c>
      <c r="B41" s="20">
        <f>SUMIF(B$25:B$36,A41,I$25:I$36)</f>
        <v>0</v>
      </c>
      <c r="C41" s="12"/>
      <c r="D41" s="12"/>
      <c r="E41" s="12"/>
      <c r="F41" s="281"/>
      <c r="G41" s="281"/>
      <c r="H41" s="282" t="s">
        <v>110</v>
      </c>
      <c r="I41" s="282"/>
      <c r="J41" s="142"/>
      <c r="K41" s="30"/>
      <c r="L41" s="30"/>
      <c r="M41" s="30"/>
      <c r="N41" s="30"/>
      <c r="O41" s="30"/>
      <c r="P41" s="30"/>
      <c r="Q41" s="30"/>
      <c r="R41" s="102" t="str">
        <f>IF(C41&lt;=100000,"OK","NG")</f>
        <v>OK</v>
      </c>
      <c r="S41" s="102" t="str">
        <f t="shared" ref="S41" si="6">IF(C41&lt;=B41/2,"OK","NG")</f>
        <v>OK</v>
      </c>
      <c r="T41" s="102" t="str">
        <f t="shared" si="5"/>
        <v>OK</v>
      </c>
      <c r="U41" s="19"/>
    </row>
    <row r="42" spans="1:25" ht="22.5" customHeight="1" x14ac:dyDescent="0.15">
      <c r="A42" s="31" t="s">
        <v>32</v>
      </c>
      <c r="B42" s="32">
        <f>SUM(B39:B41)</f>
        <v>0</v>
      </c>
      <c r="C42" s="33">
        <f>SUM(C39:C41)</f>
        <v>0</v>
      </c>
      <c r="D42" s="33">
        <f t="shared" ref="D42:E42" si="7">SUM(D39:D41)</f>
        <v>0</v>
      </c>
      <c r="E42" s="33">
        <f t="shared" si="7"/>
        <v>0</v>
      </c>
      <c r="F42" s="281"/>
      <c r="G42" s="281"/>
      <c r="H42" s="283"/>
      <c r="I42" s="283"/>
      <c r="J42" s="143"/>
      <c r="K42" s="30"/>
      <c r="L42" s="30"/>
      <c r="M42" s="30"/>
      <c r="T42" s="102" t="str">
        <f>IF(B42=C42+D42+E42,"OK","NG")</f>
        <v>OK</v>
      </c>
    </row>
    <row r="43" spans="1:25" ht="13.5" x14ac:dyDescent="0.15"/>
    <row r="44" spans="1:25" ht="22.5" customHeight="1" x14ac:dyDescent="0.15">
      <c r="A44" s="21" t="s">
        <v>144</v>
      </c>
    </row>
    <row r="45" spans="1:25" ht="22.5" customHeight="1" x14ac:dyDescent="0.15">
      <c r="A45" s="21" t="s">
        <v>125</v>
      </c>
    </row>
    <row r="46" spans="1:25" ht="22.5" customHeight="1" x14ac:dyDescent="0.15">
      <c r="A46" s="21" t="s">
        <v>57</v>
      </c>
    </row>
    <row r="47" spans="1:25" ht="15" customHeight="1" x14ac:dyDescent="0.15">
      <c r="A47" s="209" t="s">
        <v>5</v>
      </c>
      <c r="B47" s="255" t="s">
        <v>50</v>
      </c>
      <c r="C47" s="259"/>
      <c r="D47" s="259"/>
      <c r="E47" s="256"/>
      <c r="F47" s="245" t="s">
        <v>99</v>
      </c>
      <c r="G47" s="245"/>
      <c r="H47" s="144"/>
      <c r="I47" s="24"/>
    </row>
    <row r="48" spans="1:25" ht="15" customHeight="1" x14ac:dyDescent="0.15">
      <c r="A48" s="17" t="s">
        <v>6</v>
      </c>
      <c r="B48" s="252" t="s">
        <v>7</v>
      </c>
      <c r="C48" s="253"/>
      <c r="D48" s="253"/>
      <c r="E48" s="254"/>
      <c r="F48" s="279" t="s">
        <v>8</v>
      </c>
      <c r="G48" s="279"/>
      <c r="H48" s="145"/>
      <c r="I48" s="24"/>
    </row>
    <row r="49" spans="1:19" ht="15" customHeight="1" x14ac:dyDescent="0.15">
      <c r="A49" s="17" t="s">
        <v>6</v>
      </c>
      <c r="B49" s="252" t="s">
        <v>9</v>
      </c>
      <c r="C49" s="253"/>
      <c r="D49" s="253"/>
      <c r="E49" s="254"/>
      <c r="F49" s="279" t="s">
        <v>10</v>
      </c>
      <c r="G49" s="279"/>
      <c r="H49" s="145"/>
      <c r="I49" s="24"/>
    </row>
    <row r="50" spans="1:19" ht="15" customHeight="1" x14ac:dyDescent="0.15">
      <c r="A50" s="17" t="s">
        <v>6</v>
      </c>
      <c r="B50" s="252" t="s">
        <v>11</v>
      </c>
      <c r="C50" s="253"/>
      <c r="D50" s="253"/>
      <c r="E50" s="254"/>
      <c r="F50" s="279" t="s">
        <v>12</v>
      </c>
      <c r="G50" s="279"/>
      <c r="H50" s="145"/>
      <c r="I50" s="24"/>
    </row>
    <row r="51" spans="1:19" ht="15" customHeight="1" x14ac:dyDescent="0.15">
      <c r="A51" s="17" t="s">
        <v>6</v>
      </c>
      <c r="B51" s="252" t="s">
        <v>13</v>
      </c>
      <c r="C51" s="253"/>
      <c r="D51" s="253"/>
      <c r="E51" s="254"/>
      <c r="F51" s="279" t="s">
        <v>14</v>
      </c>
      <c r="G51" s="279"/>
      <c r="H51" s="145"/>
      <c r="I51" s="24"/>
    </row>
    <row r="52" spans="1:19" ht="15" customHeight="1" x14ac:dyDescent="0.15">
      <c r="A52" s="17" t="s">
        <v>6</v>
      </c>
      <c r="B52" s="252" t="s">
        <v>51</v>
      </c>
      <c r="C52" s="253"/>
      <c r="D52" s="253"/>
      <c r="E52" s="254"/>
      <c r="F52" s="280" t="s">
        <v>54</v>
      </c>
      <c r="G52" s="280"/>
      <c r="H52" s="146"/>
      <c r="I52" s="24"/>
    </row>
    <row r="53" spans="1:19" ht="15" customHeight="1" x14ac:dyDescent="0.15">
      <c r="A53" s="17" t="s">
        <v>6</v>
      </c>
      <c r="B53" s="252" t="s">
        <v>52</v>
      </c>
      <c r="C53" s="253"/>
      <c r="D53" s="253"/>
      <c r="E53" s="254"/>
      <c r="F53" s="280" t="s">
        <v>55</v>
      </c>
      <c r="G53" s="280"/>
      <c r="H53" s="146"/>
      <c r="I53" s="24"/>
    </row>
    <row r="54" spans="1:19" ht="15" customHeight="1" x14ac:dyDescent="0.15">
      <c r="A54" s="17" t="s">
        <v>6</v>
      </c>
      <c r="B54" s="252" t="s">
        <v>53</v>
      </c>
      <c r="C54" s="253"/>
      <c r="D54" s="253"/>
      <c r="E54" s="254"/>
      <c r="F54" s="279" t="s">
        <v>8</v>
      </c>
      <c r="G54" s="279"/>
      <c r="H54" s="145"/>
      <c r="I54" s="24"/>
      <c r="R54" s="55"/>
    </row>
    <row r="55" spans="1:19" ht="15" customHeight="1" x14ac:dyDescent="0.15">
      <c r="A55" s="17" t="s">
        <v>6</v>
      </c>
      <c r="B55" s="252" t="s">
        <v>15</v>
      </c>
      <c r="C55" s="253"/>
      <c r="D55" s="253"/>
      <c r="E55" s="254"/>
      <c r="F55" s="279" t="s">
        <v>10</v>
      </c>
      <c r="G55" s="279"/>
      <c r="H55" s="145"/>
      <c r="I55" s="24"/>
      <c r="R55" s="55"/>
    </row>
    <row r="56" spans="1:19" ht="15" customHeight="1" x14ac:dyDescent="0.15">
      <c r="A56" s="17" t="s">
        <v>6</v>
      </c>
      <c r="B56" s="252" t="s">
        <v>39</v>
      </c>
      <c r="C56" s="253"/>
      <c r="D56" s="253"/>
      <c r="E56" s="254"/>
      <c r="F56" s="279" t="s">
        <v>10</v>
      </c>
      <c r="G56" s="279"/>
      <c r="H56" s="145"/>
      <c r="I56" s="24"/>
      <c r="R56" s="55"/>
    </row>
    <row r="57" spans="1:19" ht="15" customHeight="1" x14ac:dyDescent="0.15">
      <c r="A57" s="266" t="s">
        <v>239</v>
      </c>
      <c r="B57" s="266"/>
      <c r="C57" s="266"/>
      <c r="D57" s="266"/>
      <c r="E57" s="266"/>
      <c r="F57" s="266"/>
      <c r="G57" s="266"/>
      <c r="H57" s="266"/>
      <c r="I57" s="266"/>
      <c r="J57" s="266"/>
      <c r="K57" s="266"/>
      <c r="L57" s="266"/>
      <c r="R57" s="55"/>
    </row>
    <row r="58" spans="1:19" ht="22.5" customHeight="1" x14ac:dyDescent="0.15">
      <c r="A58" s="267" t="s">
        <v>127</v>
      </c>
      <c r="B58" s="263"/>
      <c r="C58" s="263"/>
      <c r="D58" s="263"/>
      <c r="E58" s="263"/>
      <c r="F58" s="263"/>
      <c r="G58" s="263"/>
      <c r="H58" s="263"/>
      <c r="I58" s="263"/>
      <c r="J58" s="263"/>
      <c r="K58" s="263"/>
      <c r="L58" s="263"/>
      <c r="R58" s="56" t="s">
        <v>155</v>
      </c>
    </row>
    <row r="59" spans="1:19" ht="22.5" customHeight="1" x14ac:dyDescent="0.15">
      <c r="A59" s="150" t="s">
        <v>6</v>
      </c>
      <c r="B59" s="268" t="s">
        <v>154</v>
      </c>
      <c r="C59" s="268"/>
      <c r="D59" s="268"/>
      <c r="E59" s="268"/>
      <c r="F59" s="268"/>
      <c r="G59" s="268"/>
      <c r="H59" s="269" t="s">
        <v>227</v>
      </c>
      <c r="I59" s="269"/>
      <c r="J59" s="269"/>
      <c r="K59" s="269"/>
      <c r="L59" s="269"/>
      <c r="M59" s="269"/>
      <c r="N59" s="269"/>
      <c r="O59" s="207"/>
      <c r="P59" s="207"/>
      <c r="Q59" s="207"/>
      <c r="R59" s="102" t="str">
        <f>IF(C41=0,"OK",(IF(A59="☑","OK","NG")))</f>
        <v>OK</v>
      </c>
      <c r="S59" s="57"/>
    </row>
    <row r="60" spans="1:19" ht="22.5" customHeight="1" x14ac:dyDescent="0.15">
      <c r="A60" s="270" t="s">
        <v>153</v>
      </c>
      <c r="B60" s="270"/>
      <c r="C60" s="270"/>
      <c r="D60" s="270"/>
      <c r="E60" s="270"/>
      <c r="F60" s="270"/>
      <c r="G60" s="270"/>
      <c r="H60" s="270"/>
      <c r="I60" s="270"/>
      <c r="J60" s="270"/>
      <c r="K60" s="270"/>
      <c r="L60" s="270"/>
      <c r="M60" s="34"/>
      <c r="N60" s="208"/>
      <c r="O60" s="208"/>
      <c r="P60" s="208"/>
      <c r="Q60" s="208"/>
      <c r="R60" s="57"/>
    </row>
    <row r="61" spans="1:19" s="35" customFormat="1" ht="22.5" customHeight="1" x14ac:dyDescent="0.15">
      <c r="A61" s="271" t="s">
        <v>163</v>
      </c>
      <c r="B61" s="272"/>
      <c r="C61" s="272"/>
      <c r="D61" s="272"/>
      <c r="E61" s="272"/>
      <c r="F61" s="272"/>
      <c r="G61" s="272"/>
      <c r="H61" s="272"/>
      <c r="I61" s="272"/>
      <c r="J61" s="272"/>
      <c r="K61" s="272"/>
      <c r="L61" s="273"/>
      <c r="M61" s="277" t="s">
        <v>169</v>
      </c>
      <c r="N61" s="278"/>
      <c r="O61" s="208"/>
      <c r="P61" s="208"/>
      <c r="Q61" s="208"/>
      <c r="R61" s="102" t="str">
        <f>IF(AND(A61="",C41&gt;0),"NG","OK")</f>
        <v>OK</v>
      </c>
    </row>
    <row r="62" spans="1:19" s="35" customFormat="1" ht="22.5" customHeight="1" x14ac:dyDescent="0.15">
      <c r="A62" s="274"/>
      <c r="B62" s="275"/>
      <c r="C62" s="275"/>
      <c r="D62" s="275"/>
      <c r="E62" s="275"/>
      <c r="F62" s="275"/>
      <c r="G62" s="275"/>
      <c r="H62" s="275"/>
      <c r="I62" s="275"/>
      <c r="J62" s="275"/>
      <c r="K62" s="275"/>
      <c r="L62" s="276"/>
      <c r="M62" s="277"/>
      <c r="N62" s="278"/>
      <c r="O62" s="208"/>
      <c r="P62" s="208"/>
      <c r="Q62" s="208"/>
      <c r="R62" s="58"/>
    </row>
    <row r="63" spans="1:19" ht="13.5" x14ac:dyDescent="0.15">
      <c r="A63" s="35"/>
      <c r="B63" s="35"/>
      <c r="C63" s="35"/>
      <c r="D63" s="35"/>
      <c r="E63" s="35"/>
      <c r="F63" s="35"/>
      <c r="G63" s="35"/>
      <c r="H63" s="35"/>
      <c r="I63" s="35"/>
      <c r="J63" s="35"/>
      <c r="K63" s="35"/>
    </row>
    <row r="64" spans="1:19" ht="22.5" customHeight="1" x14ac:dyDescent="0.15">
      <c r="A64" s="21" t="s">
        <v>233</v>
      </c>
      <c r="R64" s="59" t="s">
        <v>126</v>
      </c>
    </row>
    <row r="65" spans="1:18" ht="15" customHeight="1" x14ac:dyDescent="0.15">
      <c r="A65" s="17" t="s">
        <v>6</v>
      </c>
      <c r="B65" s="260" t="s">
        <v>236</v>
      </c>
      <c r="C65" s="260"/>
      <c r="D65" s="260"/>
      <c r="E65" s="261" t="s">
        <v>238</v>
      </c>
      <c r="F65" s="261"/>
      <c r="G65" s="261"/>
      <c r="H65" s="261"/>
      <c r="I65" s="261"/>
      <c r="J65" s="261"/>
      <c r="K65" s="261"/>
      <c r="L65" s="157"/>
      <c r="R65" s="102" t="str">
        <f>IF(B42=0,"OK",IF(B42=0,"OK",IF(OR(A65="☑",A66="☑",A67="☑"),"OK","NG")))</f>
        <v>OK</v>
      </c>
    </row>
    <row r="66" spans="1:18" ht="15" customHeight="1" x14ac:dyDescent="0.15">
      <c r="A66" s="17" t="s">
        <v>6</v>
      </c>
      <c r="B66" s="260" t="s">
        <v>237</v>
      </c>
      <c r="C66" s="260"/>
      <c r="D66" s="260"/>
      <c r="E66" s="261"/>
      <c r="F66" s="261"/>
      <c r="G66" s="261"/>
      <c r="H66" s="261"/>
      <c r="I66" s="261"/>
      <c r="J66" s="261"/>
      <c r="K66" s="261"/>
      <c r="L66" s="157"/>
    </row>
    <row r="67" spans="1:18" ht="15" customHeight="1" x14ac:dyDescent="0.15">
      <c r="A67" s="17" t="s">
        <v>6</v>
      </c>
      <c r="B67" s="262" t="s">
        <v>44</v>
      </c>
      <c r="C67" s="262"/>
      <c r="D67" s="262"/>
      <c r="E67" s="261"/>
      <c r="F67" s="261"/>
      <c r="G67" s="261"/>
      <c r="H67" s="261"/>
      <c r="I67" s="261"/>
      <c r="J67" s="261"/>
      <c r="K67" s="261"/>
      <c r="L67" s="157"/>
    </row>
    <row r="68" spans="1:18" ht="15" customHeight="1" x14ac:dyDescent="0.15"/>
    <row r="69" spans="1:18" ht="15" customHeight="1" x14ac:dyDescent="0.15">
      <c r="A69" s="21" t="s">
        <v>145</v>
      </c>
    </row>
    <row r="70" spans="1:18" ht="15" customHeight="1" x14ac:dyDescent="0.15">
      <c r="A70" s="263" t="s">
        <v>92</v>
      </c>
      <c r="B70" s="263"/>
      <c r="C70" s="263"/>
      <c r="D70" s="263"/>
      <c r="E70" s="263"/>
      <c r="F70" s="263"/>
      <c r="G70" s="263"/>
      <c r="H70" s="263"/>
      <c r="I70" s="263"/>
      <c r="J70" s="263"/>
      <c r="K70" s="263"/>
      <c r="L70" s="263"/>
      <c r="R70" s="59" t="s">
        <v>123</v>
      </c>
    </row>
    <row r="71" spans="1:18" ht="15" customHeight="1" x14ac:dyDescent="0.15">
      <c r="A71" s="147" t="s">
        <v>16</v>
      </c>
      <c r="B71" s="264" t="s">
        <v>17</v>
      </c>
      <c r="C71" s="265"/>
      <c r="D71" s="265"/>
      <c r="E71" s="265"/>
      <c r="F71" s="265"/>
      <c r="G71" s="265"/>
      <c r="H71" s="265"/>
      <c r="I71" s="265"/>
      <c r="J71" s="265"/>
      <c r="K71" s="145"/>
    </row>
    <row r="72" spans="1:18" ht="15" customHeight="1" x14ac:dyDescent="0.15">
      <c r="A72" s="17" t="s">
        <v>6</v>
      </c>
      <c r="B72" s="252" t="s">
        <v>106</v>
      </c>
      <c r="C72" s="253"/>
      <c r="D72" s="253"/>
      <c r="E72" s="253"/>
      <c r="F72" s="253"/>
      <c r="G72" s="253"/>
      <c r="H72" s="253"/>
      <c r="I72" s="253"/>
      <c r="J72" s="254"/>
      <c r="K72" s="207"/>
      <c r="R72" s="102" t="str">
        <f>IF(B42=0,"OK",IF(AND(A72="☑",A73="☑",A74="☑"),"OK","NG"))</f>
        <v>OK</v>
      </c>
    </row>
    <row r="73" spans="1:18" ht="15" customHeight="1" x14ac:dyDescent="0.15">
      <c r="A73" s="17" t="s">
        <v>6</v>
      </c>
      <c r="B73" s="252" t="s">
        <v>196</v>
      </c>
      <c r="C73" s="253"/>
      <c r="D73" s="253"/>
      <c r="E73" s="253"/>
      <c r="F73" s="253"/>
      <c r="G73" s="253"/>
      <c r="H73" s="253"/>
      <c r="I73" s="253"/>
      <c r="J73" s="254"/>
      <c r="K73" s="207"/>
    </row>
    <row r="74" spans="1:18" ht="15" customHeight="1" x14ac:dyDescent="0.15">
      <c r="A74" s="17" t="s">
        <v>6</v>
      </c>
      <c r="B74" s="252" t="s">
        <v>48</v>
      </c>
      <c r="C74" s="253"/>
      <c r="D74" s="253"/>
      <c r="E74" s="253"/>
      <c r="F74" s="253"/>
      <c r="G74" s="253"/>
      <c r="H74" s="253"/>
      <c r="I74" s="253"/>
      <c r="J74" s="254"/>
      <c r="K74" s="207"/>
    </row>
    <row r="75" spans="1:18" ht="15" customHeight="1" x14ac:dyDescent="0.15"/>
    <row r="76" spans="1:18" ht="15" customHeight="1" x14ac:dyDescent="0.15">
      <c r="A76" s="21" t="s">
        <v>156</v>
      </c>
      <c r="K76" s="24"/>
      <c r="L76" s="24"/>
    </row>
    <row r="77" spans="1:18" ht="15" customHeight="1" x14ac:dyDescent="0.15">
      <c r="A77" s="209" t="s">
        <v>16</v>
      </c>
      <c r="B77" s="255" t="s">
        <v>18</v>
      </c>
      <c r="C77" s="256"/>
      <c r="D77" s="255" t="s">
        <v>157</v>
      </c>
      <c r="E77" s="256"/>
      <c r="F77" s="257" t="s">
        <v>40</v>
      </c>
      <c r="G77" s="258"/>
      <c r="H77" s="259" t="s">
        <v>37</v>
      </c>
      <c r="I77" s="259"/>
      <c r="J77" s="259"/>
      <c r="K77" s="145"/>
      <c r="L77" s="24"/>
    </row>
    <row r="78" spans="1:18" ht="18.75" customHeight="1" x14ac:dyDescent="0.15">
      <c r="A78" s="17" t="s">
        <v>6</v>
      </c>
      <c r="B78" s="248" t="s">
        <v>43</v>
      </c>
      <c r="C78" s="250"/>
      <c r="D78" s="246" t="s">
        <v>42</v>
      </c>
      <c r="E78" s="247"/>
      <c r="F78" s="246" t="s">
        <v>162</v>
      </c>
      <c r="G78" s="247"/>
      <c r="H78" s="249" t="s">
        <v>165</v>
      </c>
      <c r="I78" s="249"/>
      <c r="J78" s="250"/>
      <c r="K78" s="148"/>
      <c r="L78" s="24"/>
    </row>
    <row r="79" spans="1:18" ht="18.75" customHeight="1" x14ac:dyDescent="0.15">
      <c r="A79" s="17" t="s">
        <v>6</v>
      </c>
      <c r="B79" s="248" t="s">
        <v>46</v>
      </c>
      <c r="C79" s="250"/>
      <c r="D79" s="246" t="s">
        <v>34</v>
      </c>
      <c r="E79" s="247"/>
      <c r="F79" s="246" t="s">
        <v>41</v>
      </c>
      <c r="G79" s="247"/>
      <c r="H79" s="249" t="s">
        <v>166</v>
      </c>
      <c r="I79" s="249"/>
      <c r="J79" s="250"/>
      <c r="K79" s="148"/>
      <c r="L79" s="24"/>
    </row>
    <row r="80" spans="1:18" ht="18.75" customHeight="1" x14ac:dyDescent="0.15">
      <c r="A80" s="17" t="s">
        <v>6</v>
      </c>
      <c r="B80" s="248" t="s">
        <v>45</v>
      </c>
      <c r="C80" s="250"/>
      <c r="D80" s="246" t="s">
        <v>34</v>
      </c>
      <c r="E80" s="247"/>
      <c r="F80" s="246" t="s">
        <v>41</v>
      </c>
      <c r="G80" s="247"/>
      <c r="H80" s="249" t="s">
        <v>47</v>
      </c>
      <c r="I80" s="249"/>
      <c r="J80" s="250"/>
      <c r="K80" s="148"/>
      <c r="L80" s="24"/>
    </row>
    <row r="81" spans="1:12" ht="18.75" customHeight="1" x14ac:dyDescent="0.15">
      <c r="A81" s="17" t="s">
        <v>6</v>
      </c>
      <c r="B81" s="248" t="s">
        <v>143</v>
      </c>
      <c r="C81" s="250"/>
      <c r="D81" s="245" t="s">
        <v>19</v>
      </c>
      <c r="E81" s="245"/>
      <c r="F81" s="246" t="s">
        <v>34</v>
      </c>
      <c r="G81" s="247"/>
      <c r="H81" s="249" t="s">
        <v>164</v>
      </c>
      <c r="I81" s="249"/>
      <c r="J81" s="250"/>
      <c r="K81" s="148"/>
      <c r="L81" s="24"/>
    </row>
    <row r="82" spans="1:12" ht="18.75" customHeight="1" x14ac:dyDescent="0.15">
      <c r="A82" s="17" t="s">
        <v>6</v>
      </c>
      <c r="B82" s="251" t="s">
        <v>20</v>
      </c>
      <c r="C82" s="251"/>
      <c r="D82" s="245" t="s">
        <v>19</v>
      </c>
      <c r="E82" s="245"/>
      <c r="F82" s="246" t="s">
        <v>34</v>
      </c>
      <c r="G82" s="247"/>
      <c r="H82" s="249" t="s">
        <v>159</v>
      </c>
      <c r="I82" s="249"/>
      <c r="J82" s="250"/>
      <c r="K82" s="148"/>
      <c r="L82" s="24"/>
    </row>
    <row r="83" spans="1:12" ht="18.75" customHeight="1" x14ac:dyDescent="0.15">
      <c r="A83" s="17" t="s">
        <v>6</v>
      </c>
      <c r="B83" s="244" t="s">
        <v>130</v>
      </c>
      <c r="C83" s="244"/>
      <c r="D83" s="245" t="s">
        <v>56</v>
      </c>
      <c r="E83" s="245"/>
      <c r="F83" s="246" t="s">
        <v>34</v>
      </c>
      <c r="G83" s="247"/>
      <c r="H83" s="248" t="s">
        <v>160</v>
      </c>
      <c r="I83" s="249"/>
      <c r="J83" s="250"/>
      <c r="K83" s="148"/>
      <c r="L83" s="24"/>
    </row>
    <row r="84" spans="1:12" ht="18.75" customHeight="1" x14ac:dyDescent="0.15">
      <c r="A84" s="17" t="s">
        <v>6</v>
      </c>
      <c r="B84" s="244" t="s">
        <v>142</v>
      </c>
      <c r="C84" s="244"/>
      <c r="D84" s="245" t="s">
        <v>34</v>
      </c>
      <c r="E84" s="245"/>
      <c r="F84" s="246" t="s">
        <v>129</v>
      </c>
      <c r="G84" s="247"/>
      <c r="H84" s="248" t="s">
        <v>161</v>
      </c>
      <c r="I84" s="249"/>
      <c r="J84" s="250"/>
      <c r="K84" s="148"/>
      <c r="L84" s="24"/>
    </row>
    <row r="85" spans="1:12" ht="18.75" customHeight="1" x14ac:dyDescent="0.15">
      <c r="A85" s="17" t="s">
        <v>6</v>
      </c>
      <c r="B85" s="239"/>
      <c r="C85" s="239"/>
      <c r="D85" s="240"/>
      <c r="E85" s="240"/>
      <c r="F85" s="241"/>
      <c r="G85" s="242"/>
      <c r="H85" s="241"/>
      <c r="I85" s="243"/>
      <c r="J85" s="242"/>
      <c r="K85" s="149"/>
      <c r="L85" s="24"/>
    </row>
    <row r="86" spans="1:12" ht="18.75" customHeight="1" x14ac:dyDescent="0.15">
      <c r="A86" s="17" t="s">
        <v>6</v>
      </c>
      <c r="B86" s="239"/>
      <c r="C86" s="239"/>
      <c r="D86" s="240"/>
      <c r="E86" s="240"/>
      <c r="F86" s="241"/>
      <c r="G86" s="242"/>
      <c r="H86" s="241"/>
      <c r="I86" s="243"/>
      <c r="J86" s="242"/>
      <c r="K86" s="149"/>
      <c r="L86" s="24"/>
    </row>
    <row r="87" spans="1:12" ht="18.75" customHeight="1" x14ac:dyDescent="0.15">
      <c r="A87" s="17" t="s">
        <v>6</v>
      </c>
      <c r="B87" s="239"/>
      <c r="C87" s="239"/>
      <c r="D87" s="240"/>
      <c r="E87" s="240"/>
      <c r="F87" s="241"/>
      <c r="G87" s="242"/>
      <c r="H87" s="241"/>
      <c r="I87" s="243"/>
      <c r="J87" s="242"/>
      <c r="K87" s="149"/>
      <c r="L87" s="24"/>
    </row>
  </sheetData>
  <sheetProtection password="CC71" sheet="1" objects="1" scenarios="1"/>
  <mergeCells count="141">
    <mergeCell ref="N3:P3"/>
    <mergeCell ref="B4:E4"/>
    <mergeCell ref="R4:R5"/>
    <mergeCell ref="B5:E5"/>
    <mergeCell ref="B6:E6"/>
    <mergeCell ref="B11:C11"/>
    <mergeCell ref="L11:N11"/>
    <mergeCell ref="A1:M1"/>
    <mergeCell ref="B3:E3"/>
    <mergeCell ref="G3:G4"/>
    <mergeCell ref="H3:I3"/>
    <mergeCell ref="J3:J4"/>
    <mergeCell ref="K3:K4"/>
    <mergeCell ref="L3:L4"/>
    <mergeCell ref="B15:C15"/>
    <mergeCell ref="L15:N15"/>
    <mergeCell ref="B16:C16"/>
    <mergeCell ref="L16:N16"/>
    <mergeCell ref="B17:C17"/>
    <mergeCell ref="L17:N17"/>
    <mergeCell ref="B12:C12"/>
    <mergeCell ref="L12:N12"/>
    <mergeCell ref="B13:C13"/>
    <mergeCell ref="L13:N13"/>
    <mergeCell ref="B14:C14"/>
    <mergeCell ref="L14:N14"/>
    <mergeCell ref="I23:I24"/>
    <mergeCell ref="J23:M23"/>
    <mergeCell ref="E24:F24"/>
    <mergeCell ref="B18:C18"/>
    <mergeCell ref="L18:N18"/>
    <mergeCell ref="B19:C19"/>
    <mergeCell ref="L19:N19"/>
    <mergeCell ref="B20:C20"/>
    <mergeCell ref="L20:N20"/>
    <mergeCell ref="E25:F25"/>
    <mergeCell ref="E26:F26"/>
    <mergeCell ref="E27:F27"/>
    <mergeCell ref="E28:F28"/>
    <mergeCell ref="E29:F29"/>
    <mergeCell ref="E30:F30"/>
    <mergeCell ref="A23:A24"/>
    <mergeCell ref="B23:B24"/>
    <mergeCell ref="C23:C24"/>
    <mergeCell ref="D23:H23"/>
    <mergeCell ref="F38:G38"/>
    <mergeCell ref="H38:I38"/>
    <mergeCell ref="F39:G39"/>
    <mergeCell ref="H39:I39"/>
    <mergeCell ref="F40:G40"/>
    <mergeCell ref="H40:I40"/>
    <mergeCell ref="E31:F31"/>
    <mergeCell ref="E32:F32"/>
    <mergeCell ref="E33:F33"/>
    <mergeCell ref="E34:F34"/>
    <mergeCell ref="E35:F35"/>
    <mergeCell ref="E36:F36"/>
    <mergeCell ref="B48:E48"/>
    <mergeCell ref="F48:G48"/>
    <mergeCell ref="B49:E49"/>
    <mergeCell ref="F49:G49"/>
    <mergeCell ref="B50:E50"/>
    <mergeCell ref="F50:G50"/>
    <mergeCell ref="F41:G41"/>
    <mergeCell ref="H41:I41"/>
    <mergeCell ref="F42:G42"/>
    <mergeCell ref="H42:I42"/>
    <mergeCell ref="B47:E47"/>
    <mergeCell ref="F47:G47"/>
    <mergeCell ref="B54:E54"/>
    <mergeCell ref="F54:G54"/>
    <mergeCell ref="B55:E55"/>
    <mergeCell ref="F55:G55"/>
    <mergeCell ref="B56:E56"/>
    <mergeCell ref="F56:G56"/>
    <mergeCell ref="B51:E51"/>
    <mergeCell ref="F51:G51"/>
    <mergeCell ref="B52:E52"/>
    <mergeCell ref="F52:G52"/>
    <mergeCell ref="B53:E53"/>
    <mergeCell ref="F53:G53"/>
    <mergeCell ref="B65:D65"/>
    <mergeCell ref="E65:K67"/>
    <mergeCell ref="B66:D66"/>
    <mergeCell ref="B67:D67"/>
    <mergeCell ref="A70:L70"/>
    <mergeCell ref="B71:J71"/>
    <mergeCell ref="A57:L57"/>
    <mergeCell ref="A58:L58"/>
    <mergeCell ref="B59:G59"/>
    <mergeCell ref="H59:N59"/>
    <mergeCell ref="A60:L60"/>
    <mergeCell ref="A61:L62"/>
    <mergeCell ref="M61:N62"/>
    <mergeCell ref="B78:C78"/>
    <mergeCell ref="D78:E78"/>
    <mergeCell ref="F78:G78"/>
    <mergeCell ref="H78:J78"/>
    <mergeCell ref="B79:C79"/>
    <mergeCell ref="D79:E79"/>
    <mergeCell ref="F79:G79"/>
    <mergeCell ref="H79:J79"/>
    <mergeCell ref="B72:J72"/>
    <mergeCell ref="B73:J73"/>
    <mergeCell ref="B74:J74"/>
    <mergeCell ref="B77:C77"/>
    <mergeCell ref="D77:E77"/>
    <mergeCell ref="F77:G77"/>
    <mergeCell ref="H77:J77"/>
    <mergeCell ref="B82:C82"/>
    <mergeCell ref="D82:E82"/>
    <mergeCell ref="F82:G82"/>
    <mergeCell ref="H82:J82"/>
    <mergeCell ref="B83:C83"/>
    <mergeCell ref="D83:E83"/>
    <mergeCell ref="F83:G83"/>
    <mergeCell ref="H83:J83"/>
    <mergeCell ref="B80:C80"/>
    <mergeCell ref="D80:E80"/>
    <mergeCell ref="F80:G80"/>
    <mergeCell ref="H80:J80"/>
    <mergeCell ref="B81:C81"/>
    <mergeCell ref="D81:E81"/>
    <mergeCell ref="F81:G81"/>
    <mergeCell ref="H81:J81"/>
    <mergeCell ref="B86:C86"/>
    <mergeCell ref="D86:E86"/>
    <mergeCell ref="F86:G86"/>
    <mergeCell ref="H86:J86"/>
    <mergeCell ref="B87:C87"/>
    <mergeCell ref="D87:E87"/>
    <mergeCell ref="F87:G87"/>
    <mergeCell ref="H87:J87"/>
    <mergeCell ref="B84:C84"/>
    <mergeCell ref="D84:E84"/>
    <mergeCell ref="F84:G84"/>
    <mergeCell ref="H84:J84"/>
    <mergeCell ref="B85:C85"/>
    <mergeCell ref="D85:E85"/>
    <mergeCell ref="F85:G85"/>
    <mergeCell ref="H85:J85"/>
  </mergeCells>
  <phoneticPr fontId="2"/>
  <conditionalFormatting sqref="A61:L62 A60:E60">
    <cfRule type="expression" dxfId="343" priority="42">
      <formula>$Q$1="○"</formula>
    </cfRule>
  </conditionalFormatting>
  <conditionalFormatting sqref="C39">
    <cfRule type="expression" dxfId="342" priority="40">
      <formula>$C$39&gt;$B$39/2</formula>
    </cfRule>
    <cfRule type="expression" dxfId="341" priority="41">
      <formula>$C$39&gt;10000000</formula>
    </cfRule>
  </conditionalFormatting>
  <conditionalFormatting sqref="C40">
    <cfRule type="expression" dxfId="340" priority="38">
      <formula>$C$40&gt;$B$40/2</formula>
    </cfRule>
    <cfRule type="expression" dxfId="339" priority="39">
      <formula>$C$40&gt;1000000</formula>
    </cfRule>
  </conditionalFormatting>
  <conditionalFormatting sqref="C41">
    <cfRule type="expression" dxfId="338" priority="36">
      <formula>$C$41&gt;$B$41/2</formula>
    </cfRule>
    <cfRule type="expression" dxfId="337" priority="37">
      <formula>$C$41&gt;100000</formula>
    </cfRule>
  </conditionalFormatting>
  <conditionalFormatting sqref="R9">
    <cfRule type="expression" dxfId="336" priority="33">
      <formula>R9="NG"</formula>
    </cfRule>
  </conditionalFormatting>
  <conditionalFormatting sqref="L25:M36">
    <cfRule type="expression" dxfId="335" priority="16">
      <formula>$J25="追加"</formula>
    </cfRule>
    <cfRule type="expression" dxfId="334" priority="35">
      <formula>$J25="新規"</formula>
    </cfRule>
  </conditionalFormatting>
  <conditionalFormatting sqref="B39:B41">
    <cfRule type="expression" dxfId="333" priority="34">
      <formula>($C39+$D39+$E39)&lt;&gt;$B39</formula>
    </cfRule>
  </conditionalFormatting>
  <conditionalFormatting sqref="R39:T41">
    <cfRule type="expression" dxfId="332" priority="31">
      <formula>R39="NG"</formula>
    </cfRule>
    <cfRule type="expression" dxfId="331" priority="32">
      <formula>$R21="NG"</formula>
    </cfRule>
  </conditionalFormatting>
  <conditionalFormatting sqref="T42">
    <cfRule type="expression" dxfId="330" priority="29">
      <formula>T42="NG"</formula>
    </cfRule>
    <cfRule type="expression" dxfId="329" priority="30">
      <formula>$R24="NG"</formula>
    </cfRule>
  </conditionalFormatting>
  <conditionalFormatting sqref="R60:R61">
    <cfRule type="expression" dxfId="328" priority="27">
      <formula>R60="NG"</formula>
    </cfRule>
    <cfRule type="expression" dxfId="327" priority="28">
      <formula>$R43="NG"</formula>
    </cfRule>
  </conditionalFormatting>
  <conditionalFormatting sqref="R65">
    <cfRule type="expression" dxfId="326" priority="26">
      <formula>R65="NG"</formula>
    </cfRule>
  </conditionalFormatting>
  <conditionalFormatting sqref="R3">
    <cfRule type="expression" dxfId="325" priority="24">
      <formula>$R3&lt;&gt;"要修正！"</formula>
    </cfRule>
    <cfRule type="expression" dxfId="324" priority="25">
      <formula>$R3="要修正！"</formula>
    </cfRule>
  </conditionalFormatting>
  <conditionalFormatting sqref="S25:S36">
    <cfRule type="expression" dxfId="323" priority="43">
      <formula>S25="NG"</formula>
    </cfRule>
  </conditionalFormatting>
  <conditionalFormatting sqref="S59">
    <cfRule type="expression" dxfId="322" priority="23">
      <formula>S59="NG"</formula>
    </cfRule>
  </conditionalFormatting>
  <conditionalFormatting sqref="R59">
    <cfRule type="expression" dxfId="321" priority="21">
      <formula>R59="NG"</formula>
    </cfRule>
    <cfRule type="expression" dxfId="320" priority="22">
      <formula>$R42="NG"</formula>
    </cfRule>
  </conditionalFormatting>
  <conditionalFormatting sqref="R72">
    <cfRule type="expression" dxfId="319" priority="20">
      <formula>R72="NG"</formula>
    </cfRule>
  </conditionalFormatting>
  <conditionalFormatting sqref="R25:R36">
    <cfRule type="expression" dxfId="318" priority="19">
      <formula>R25="NG"</formula>
    </cfRule>
  </conditionalFormatting>
  <conditionalFormatting sqref="S12:S19">
    <cfRule type="expression" dxfId="317" priority="17">
      <formula>$S12="NG"</formula>
    </cfRule>
    <cfRule type="expression" dxfId="316" priority="18">
      <formula>$R1048572="NG"</formula>
    </cfRule>
  </conditionalFormatting>
  <conditionalFormatting sqref="T25:T36">
    <cfRule type="expression" dxfId="315" priority="15">
      <formula>T25="NG"</formula>
    </cfRule>
  </conditionalFormatting>
  <conditionalFormatting sqref="L9">
    <cfRule type="expression" dxfId="314" priority="14">
      <formula>$L$9="NG"</formula>
    </cfRule>
  </conditionalFormatting>
  <conditionalFormatting sqref="R4:R5">
    <cfRule type="expression" dxfId="313" priority="13">
      <formula>$R$3="要修正！"</formula>
    </cfRule>
  </conditionalFormatting>
  <conditionalFormatting sqref="A41:H41">
    <cfRule type="expression" dxfId="312" priority="12">
      <formula>$Q$1="○"</formula>
    </cfRule>
  </conditionalFormatting>
  <conditionalFormatting sqref="A55:G55">
    <cfRule type="expression" dxfId="311" priority="11">
      <formula>$Q$1="○"</formula>
    </cfRule>
  </conditionalFormatting>
  <conditionalFormatting sqref="A83:J83">
    <cfRule type="expression" dxfId="310" priority="10">
      <formula>$Q$1="○"</formula>
    </cfRule>
  </conditionalFormatting>
  <conditionalFormatting sqref="J25:J26">
    <cfRule type="expression" dxfId="309" priority="8">
      <formula>$I25="追加"</formula>
    </cfRule>
    <cfRule type="expression" dxfId="308" priority="9">
      <formula>$I25="新規"</formula>
    </cfRule>
  </conditionalFormatting>
  <conditionalFormatting sqref="J27:K36">
    <cfRule type="expression" dxfId="307" priority="6">
      <formula>$I27="追加"</formula>
    </cfRule>
    <cfRule type="expression" dxfId="306" priority="7">
      <formula>$I27="新規"</formula>
    </cfRule>
  </conditionalFormatting>
  <conditionalFormatting sqref="A59:G59">
    <cfRule type="expression" dxfId="305" priority="5">
      <formula>"$Q$1=○"</formula>
    </cfRule>
  </conditionalFormatting>
  <conditionalFormatting sqref="K25">
    <cfRule type="expression" dxfId="304" priority="3">
      <formula>$I25="追加"</formula>
    </cfRule>
    <cfRule type="expression" dxfId="303" priority="4">
      <formula>$I25="新規"</formula>
    </cfRule>
  </conditionalFormatting>
  <conditionalFormatting sqref="K26">
    <cfRule type="expression" dxfId="302" priority="1">
      <formula>$I26="追加"</formula>
    </cfRule>
    <cfRule type="expression" dxfId="301" priority="2">
      <formula>$I26="新規"</formula>
    </cfRule>
  </conditionalFormatting>
  <dataValidations count="2">
    <dataValidation type="list" allowBlank="1" showInputMessage="1" showErrorMessage="1" sqref="Q1 O1" xr:uid="{00000000-0002-0000-0500-000000000000}">
      <formula1>$S$1:$S$2</formula1>
    </dataValidation>
    <dataValidation type="list" allowBlank="1" showInputMessage="1" showErrorMessage="1" sqref="E12:E19" xr:uid="{00000000-0002-0000-0500-000001000000}">
      <formula1>$U$12:$U$15</formula1>
    </dataValidation>
  </dataValidations>
  <pageMargins left="0.70866141732283472" right="0.70866141732283472" top="0.82677165354330717" bottom="0.74803149606299213" header="0.31496062992125984" footer="0.31496062992125984"/>
  <pageSetup paperSize="9" scale="52" fitToHeight="0" orientation="landscape" r:id="rId1"/>
  <headerFooter>
    <oddHeader>&amp;L様式第1号別添-1&amp;R事業参加者用（事業参加者→事業実施主体）</oddHeader>
  </headerFooter>
  <rowBreaks count="1" manualBreakCount="1">
    <brk id="42" max="13" man="1"/>
  </rowBreaks>
  <colBreaks count="1" manualBreakCount="1">
    <brk id="28" max="81"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500-000002000000}">
          <x14:formula1>
            <xm:f>'C:\Users\113277\Box\【02_課所共有】09_04_生産振興課\R05年度\文書ファイル\03野菜担当\53_国庫事業等\53_08_省エネ型施設園芸産地育成緊急対策事業\53_08_090_令和5年度補正予算省エネ事業例規\04 実施要領\修正中\[（修正中2）実施要領　様式1別添1,2.xlsx]リスト'!#REF!</xm:f>
          </x14:formula1>
          <xm:sqref>A59</xm:sqref>
        </x14:dataValidation>
        <x14:dataValidation type="list" allowBlank="1" showInputMessage="1" showErrorMessage="1" xr:uid="{00000000-0002-0000-0500-000003000000}">
          <x14:formula1>
            <xm:f>リスト!$A$3:$A$9</xm:f>
          </x14:formula1>
          <xm:sqref>G12:H19</xm:sqref>
        </x14:dataValidation>
        <x14:dataValidation type="list" allowBlank="1" showInputMessage="1" showErrorMessage="1" xr:uid="{00000000-0002-0000-0500-000004000000}">
          <x14:formula1>
            <xm:f>リスト!$B$2:$B$11</xm:f>
          </x14:formula1>
          <xm:sqref>I12:I19</xm:sqref>
        </x14:dataValidation>
        <x14:dataValidation type="list" allowBlank="1" showInputMessage="1" showErrorMessage="1" xr:uid="{00000000-0002-0000-0500-000005000000}">
          <x14:formula1>
            <xm:f>リスト!$I$2:$I$5</xm:f>
          </x14:formula1>
          <xm:sqref>J12:J19</xm:sqref>
        </x14:dataValidation>
        <x14:dataValidation type="list" allowBlank="1" showInputMessage="1" showErrorMessage="1" xr:uid="{00000000-0002-0000-0500-000006000000}">
          <x14:formula1>
            <xm:f>リスト!$J$2:$J$6</xm:f>
          </x14:formula1>
          <xm:sqref>K12:K19</xm:sqref>
        </x14:dataValidation>
        <x14:dataValidation type="list" allowBlank="1" showInputMessage="1" showErrorMessage="1" xr:uid="{00000000-0002-0000-0500-000007000000}">
          <x14:formula1>
            <xm:f>リスト!$C$2:$C$4</xm:f>
          </x14:formula1>
          <xm:sqref>B25:B36</xm:sqref>
        </x14:dataValidation>
        <x14:dataValidation type="list" allowBlank="1" showInputMessage="1" showErrorMessage="1" xr:uid="{00000000-0002-0000-0500-000008000000}">
          <x14:formula1>
            <xm:f>リスト!$D$2:$D$3</xm:f>
          </x14:formula1>
          <xm:sqref>C25:C36</xm:sqref>
        </x14:dataValidation>
        <x14:dataValidation type="list" allowBlank="1" showInputMessage="1" showErrorMessage="1" xr:uid="{00000000-0002-0000-0500-000009000000}">
          <x14:formula1>
            <xm:f>リスト!$E$2:$E$22</xm:f>
          </x14:formula1>
          <xm:sqref>D25:D36</xm:sqref>
        </x14:dataValidation>
        <x14:dataValidation type="list" allowBlank="1" showInputMessage="1" showErrorMessage="1" xr:uid="{00000000-0002-0000-0500-00000A000000}">
          <x14:formula1>
            <xm:f>リスト!$G$2:$G$4</xm:f>
          </x14:formula1>
          <xm:sqref>I25:I36</xm:sqref>
        </x14:dataValidation>
        <x14:dataValidation type="list" allowBlank="1" showInputMessage="1" showErrorMessage="1" xr:uid="{00000000-0002-0000-0500-00000B000000}">
          <x14:formula1>
            <xm:f>リスト!$H$2:$H$4</xm:f>
          </x14:formula1>
          <xm:sqref>L25:M36 A72:A74</xm:sqref>
        </x14:dataValidation>
        <x14:dataValidation type="list" allowBlank="1" showInputMessage="1" showErrorMessage="1" xr:uid="{00000000-0002-0000-0500-00000C000000}">
          <x14:formula1>
            <xm:f>リスト!$K$2:$K$3</xm:f>
          </x14:formula1>
          <xm:sqref>A48:A56</xm:sqref>
        </x14:dataValidation>
        <x14:dataValidation type="list" allowBlank="1" showInputMessage="1" showErrorMessage="1" xr:uid="{00000000-0002-0000-0500-00000D000000}">
          <x14:formula1>
            <xm:f>リスト!$H$2:$H$3</xm:f>
          </x14:formula1>
          <xm:sqref>A65:A67 A78:A87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87"/>
  <sheetViews>
    <sheetView view="pageBreakPreview" zoomScale="90" zoomScaleNormal="100" zoomScaleSheetLayoutView="90" workbookViewId="0">
      <selection activeCell="A2" sqref="A2"/>
    </sheetView>
  </sheetViews>
  <sheetFormatPr defaultRowHeight="22.5" customHeight="1" x14ac:dyDescent="0.15"/>
  <cols>
    <col min="1" max="17" width="14.625" style="21" customWidth="1"/>
    <col min="18" max="18" width="23.25" style="46" customWidth="1"/>
    <col min="19" max="19" width="23.5" style="21" bestFit="1" customWidth="1"/>
    <col min="20" max="20" width="18.875" style="21" bestFit="1" customWidth="1"/>
    <col min="21" max="21" width="11.125" style="21" bestFit="1" customWidth="1"/>
    <col min="22" max="16384" width="9" style="21"/>
  </cols>
  <sheetData>
    <row r="1" spans="1:21" s="18" customFormat="1" ht="22.5" customHeight="1" x14ac:dyDescent="0.15">
      <c r="A1" s="305" t="s">
        <v>243</v>
      </c>
      <c r="B1" s="305"/>
      <c r="C1" s="305"/>
      <c r="D1" s="305"/>
      <c r="E1" s="305"/>
      <c r="F1" s="305"/>
      <c r="G1" s="305"/>
      <c r="H1" s="305"/>
      <c r="I1" s="305"/>
      <c r="J1" s="305"/>
      <c r="K1" s="305"/>
      <c r="L1" s="305"/>
      <c r="M1" s="305"/>
      <c r="N1" s="187" t="s">
        <v>210</v>
      </c>
      <c r="O1" s="201"/>
      <c r="P1" s="188" t="s">
        <v>209</v>
      </c>
      <c r="Q1" s="202"/>
      <c r="R1" s="186" t="s">
        <v>93</v>
      </c>
      <c r="S1" s="130" t="s">
        <v>208</v>
      </c>
      <c r="T1" s="125"/>
    </row>
    <row r="2" spans="1:21" s="19" customFormat="1" ht="17.25" x14ac:dyDescent="0.15">
      <c r="A2" s="169" t="s">
        <v>228</v>
      </c>
      <c r="B2" s="169"/>
      <c r="C2" s="169"/>
      <c r="D2" s="169"/>
      <c r="E2" s="169"/>
      <c r="F2" s="169"/>
      <c r="G2" s="169" t="s">
        <v>232</v>
      </c>
      <c r="H2" s="169"/>
      <c r="I2" s="169"/>
      <c r="J2" s="169"/>
      <c r="K2" s="169"/>
      <c r="L2" s="119"/>
      <c r="M2" s="120"/>
      <c r="N2" s="119"/>
      <c r="O2" s="170"/>
      <c r="P2" s="121"/>
      <c r="Q2" s="121"/>
      <c r="R2" s="43"/>
      <c r="S2" s="103" t="s">
        <v>230</v>
      </c>
      <c r="T2" s="126"/>
      <c r="U2" s="18"/>
    </row>
    <row r="3" spans="1:21" s="19" customFormat="1" ht="22.5" customHeight="1" x14ac:dyDescent="0.15">
      <c r="A3" s="171" t="s">
        <v>59</v>
      </c>
      <c r="B3" s="296"/>
      <c r="C3" s="297"/>
      <c r="D3" s="297"/>
      <c r="E3" s="298"/>
      <c r="F3" s="172"/>
      <c r="G3" s="306" t="s">
        <v>1</v>
      </c>
      <c r="H3" s="308" t="s">
        <v>234</v>
      </c>
      <c r="I3" s="309"/>
      <c r="J3" s="306" t="s">
        <v>2</v>
      </c>
      <c r="K3" s="306" t="s">
        <v>204</v>
      </c>
      <c r="L3" s="310" t="s">
        <v>205</v>
      </c>
      <c r="M3" s="169"/>
      <c r="N3" s="295" t="s">
        <v>203</v>
      </c>
      <c r="O3" s="295"/>
      <c r="P3" s="295"/>
      <c r="Q3" s="169"/>
      <c r="R3" s="44" t="str">
        <f>IF(COUNTIF(R5:U87,"NG"),"要修正！","クリア ! ")</f>
        <v xml:space="preserve">クリア ! </v>
      </c>
      <c r="S3" s="19" t="s">
        <v>189</v>
      </c>
      <c r="U3" s="18"/>
    </row>
    <row r="4" spans="1:21" s="19" customFormat="1" ht="22.5" customHeight="1" x14ac:dyDescent="0.15">
      <c r="A4" s="171" t="s">
        <v>58</v>
      </c>
      <c r="B4" s="296"/>
      <c r="C4" s="297"/>
      <c r="D4" s="297"/>
      <c r="E4" s="298"/>
      <c r="F4" s="172"/>
      <c r="G4" s="307"/>
      <c r="H4" s="200" t="s">
        <v>241</v>
      </c>
      <c r="I4" s="200" t="s">
        <v>242</v>
      </c>
      <c r="J4" s="307"/>
      <c r="K4" s="307"/>
      <c r="L4" s="311"/>
      <c r="M4" s="174"/>
      <c r="N4" s="189" t="s">
        <v>200</v>
      </c>
      <c r="O4" s="190" t="s">
        <v>201</v>
      </c>
      <c r="P4" s="190" t="s">
        <v>204</v>
      </c>
      <c r="Q4" s="169"/>
      <c r="R4" s="299" t="str">
        <f>IF(R3="要修正！","※「クリア！」になるようNG箇所を修正してください。","")</f>
        <v/>
      </c>
    </row>
    <row r="5" spans="1:21" s="19" customFormat="1" ht="22.5" customHeight="1" x14ac:dyDescent="0.15">
      <c r="A5" s="171" t="s">
        <v>60</v>
      </c>
      <c r="B5" s="301"/>
      <c r="C5" s="297"/>
      <c r="D5" s="297"/>
      <c r="E5" s="298"/>
      <c r="F5" s="172"/>
      <c r="G5" s="175" t="s">
        <v>158</v>
      </c>
      <c r="H5" s="176"/>
      <c r="I5" s="176"/>
      <c r="J5" s="177">
        <f>H5-I5</f>
        <v>0</v>
      </c>
      <c r="K5" s="178" t="str">
        <f>IFERROR(J5/H5*100,"")</f>
        <v/>
      </c>
      <c r="L5" s="179"/>
      <c r="M5" s="174"/>
      <c r="N5" s="191"/>
      <c r="O5" s="192">
        <f>H5-N5</f>
        <v>0</v>
      </c>
      <c r="P5" s="193"/>
      <c r="Q5" s="169"/>
      <c r="R5" s="300"/>
    </row>
    <row r="6" spans="1:21" s="19" customFormat="1" ht="22.5" customHeight="1" x14ac:dyDescent="0.15">
      <c r="A6" s="171" t="s">
        <v>61</v>
      </c>
      <c r="B6" s="296"/>
      <c r="C6" s="297"/>
      <c r="D6" s="297"/>
      <c r="E6" s="298"/>
      <c r="F6" s="172"/>
      <c r="G6" s="175" t="s">
        <v>3</v>
      </c>
      <c r="H6" s="176"/>
      <c r="I6" s="176"/>
      <c r="J6" s="177">
        <f t="shared" ref="J6:J8" si="0">H6-I6</f>
        <v>0</v>
      </c>
      <c r="K6" s="178" t="str">
        <f>IFERROR(J6/H6*100,"")</f>
        <v/>
      </c>
      <c r="L6" s="179"/>
      <c r="M6" s="174"/>
      <c r="N6" s="191"/>
      <c r="O6" s="192">
        <f>H6-N6</f>
        <v>0</v>
      </c>
      <c r="P6" s="193"/>
      <c r="Q6" s="169"/>
      <c r="R6" s="45" t="s">
        <v>191</v>
      </c>
      <c r="S6" s="109" t="s">
        <v>199</v>
      </c>
    </row>
    <row r="7" spans="1:21" s="19" customFormat="1" ht="22.5" customHeight="1" x14ac:dyDescent="0.15">
      <c r="A7" s="180"/>
      <c r="B7" s="181"/>
      <c r="C7" s="182"/>
      <c r="D7" s="182"/>
      <c r="E7" s="182"/>
      <c r="F7" s="182"/>
      <c r="G7" s="175" t="s">
        <v>211</v>
      </c>
      <c r="H7" s="176"/>
      <c r="I7" s="176"/>
      <c r="J7" s="177">
        <f t="shared" si="0"/>
        <v>0</v>
      </c>
      <c r="K7" s="178" t="str">
        <f>IFERROR(J7/H7*100,"")</f>
        <v/>
      </c>
      <c r="L7" s="179"/>
      <c r="M7" s="174"/>
      <c r="N7" s="191"/>
      <c r="O7" s="192">
        <f>H7-N7</f>
        <v>0</v>
      </c>
      <c r="P7" s="193"/>
      <c r="Q7" s="169"/>
      <c r="R7" s="45"/>
      <c r="S7" s="109"/>
    </row>
    <row r="8" spans="1:21" s="19" customFormat="1" ht="22.5" customHeight="1" x14ac:dyDescent="0.15">
      <c r="A8" s="180"/>
      <c r="B8" s="181"/>
      <c r="C8" s="182"/>
      <c r="D8" s="182"/>
      <c r="E8" s="182"/>
      <c r="F8" s="182"/>
      <c r="G8" s="175" t="s">
        <v>212</v>
      </c>
      <c r="H8" s="176"/>
      <c r="I8" s="176"/>
      <c r="J8" s="177">
        <f t="shared" si="0"/>
        <v>0</v>
      </c>
      <c r="K8" s="178" t="str">
        <f>IFERROR(J8/H8*100,"")</f>
        <v/>
      </c>
      <c r="L8" s="179"/>
      <c r="M8" s="174"/>
      <c r="N8" s="191"/>
      <c r="O8" s="192">
        <f>H8-N8</f>
        <v>0</v>
      </c>
      <c r="P8" s="193"/>
      <c r="Q8" s="169"/>
      <c r="R8" s="45"/>
      <c r="S8" s="109"/>
    </row>
    <row r="9" spans="1:21" s="19" customFormat="1" ht="22.5" customHeight="1" x14ac:dyDescent="0.15">
      <c r="A9" s="169"/>
      <c r="B9" s="169"/>
      <c r="C9" s="169"/>
      <c r="D9" s="169"/>
      <c r="E9" s="183"/>
      <c r="F9" s="183"/>
      <c r="G9" s="175" t="s">
        <v>36</v>
      </c>
      <c r="H9" s="177">
        <f>H5+H6*0.939+H7*1.299+H8*1.56</f>
        <v>0</v>
      </c>
      <c r="I9" s="177">
        <f>I5+I6*0.939+I7*1.299+I8*1.56</f>
        <v>0</v>
      </c>
      <c r="J9" s="177">
        <f>J5+J6*0.939+J7*1.299+J8*1.56</f>
        <v>0</v>
      </c>
      <c r="K9" s="178" t="str">
        <f>IFERROR(J9/H9*100,"")</f>
        <v/>
      </c>
      <c r="L9" s="173" t="str">
        <f>IF((K9=""),"",IF(K9&gt;=5,"OK","NG"))</f>
        <v/>
      </c>
      <c r="M9" s="174"/>
      <c r="N9" s="194">
        <f>N5+N6*0.939+N7*1.299+N8*1.56</f>
        <v>0</v>
      </c>
      <c r="O9" s="188">
        <f>O5+O6*0.939+O7*1.299+O8*1.56</f>
        <v>0</v>
      </c>
      <c r="P9" s="188" t="str">
        <f>IFERROR(O9/H9*100,"")</f>
        <v/>
      </c>
      <c r="Q9" s="169"/>
      <c r="R9" s="112" t="str">
        <f>IF((L9&lt;&gt;"NG"),"OK","NG")</f>
        <v>OK</v>
      </c>
      <c r="S9" s="110" t="str">
        <f>IF(AND((O1="○"),(K9&lt;10)),"NG","OK")</f>
        <v>OK</v>
      </c>
    </row>
    <row r="10" spans="1:21" ht="22.5" customHeight="1" x14ac:dyDescent="0.15">
      <c r="A10" s="184" t="s">
        <v>235</v>
      </c>
      <c r="B10" s="184"/>
      <c r="C10" s="184"/>
      <c r="D10" s="184"/>
      <c r="E10" s="184"/>
      <c r="F10" s="184"/>
      <c r="G10" s="184"/>
      <c r="H10" s="184"/>
      <c r="I10" s="184"/>
      <c r="J10" s="184"/>
      <c r="K10" s="184"/>
      <c r="L10" s="184"/>
      <c r="M10" s="184"/>
      <c r="N10" s="185"/>
      <c r="O10" s="184"/>
      <c r="P10" s="18"/>
      <c r="Q10" s="18"/>
    </row>
    <row r="11" spans="1:21" s="48" customFormat="1" ht="17.25" x14ac:dyDescent="0.15">
      <c r="A11" s="22" t="s">
        <v>38</v>
      </c>
      <c r="B11" s="257" t="s">
        <v>21</v>
      </c>
      <c r="C11" s="258"/>
      <c r="D11" s="22" t="s">
        <v>22</v>
      </c>
      <c r="E11" s="22" t="s">
        <v>231</v>
      </c>
      <c r="F11" s="22" t="s">
        <v>215</v>
      </c>
      <c r="G11" s="211" t="s">
        <v>88</v>
      </c>
      <c r="H11" s="211" t="s">
        <v>89</v>
      </c>
      <c r="I11" s="206" t="s">
        <v>67</v>
      </c>
      <c r="J11" s="206" t="s">
        <v>148</v>
      </c>
      <c r="K11" s="206" t="s">
        <v>116</v>
      </c>
      <c r="L11" s="302" t="s">
        <v>128</v>
      </c>
      <c r="M11" s="303"/>
      <c r="N11" s="304"/>
      <c r="O11" s="47"/>
      <c r="P11" s="128"/>
      <c r="Q11" s="129"/>
      <c r="R11" s="23" t="s">
        <v>190</v>
      </c>
      <c r="S11" s="47" t="s">
        <v>193</v>
      </c>
      <c r="U11" s="21"/>
    </row>
    <row r="12" spans="1:21" ht="22.5" customHeight="1" x14ac:dyDescent="0.15">
      <c r="A12" s="203"/>
      <c r="B12" s="293"/>
      <c r="C12" s="294"/>
      <c r="D12" s="12"/>
      <c r="E12" s="214"/>
      <c r="F12" s="13"/>
      <c r="G12" s="14"/>
      <c r="H12" s="14"/>
      <c r="I12" s="15"/>
      <c r="J12" s="15"/>
      <c r="K12" s="15"/>
      <c r="L12" s="241"/>
      <c r="M12" s="243"/>
      <c r="N12" s="242"/>
      <c r="O12" s="47"/>
      <c r="P12" s="18"/>
      <c r="Q12" s="18"/>
      <c r="R12" s="205" t="str">
        <f>IFERROR(INDEX(E12:E19,MATCH(MAX(D12:D19),D12:D19,0)),"")</f>
        <v/>
      </c>
      <c r="S12" s="102" t="str">
        <f t="shared" ref="S12:S19" si="1">IF(OR(D12=0,D12=""),"OK",(IF(OR(G12=""),"NG","OK")))</f>
        <v>OK</v>
      </c>
      <c r="U12" s="21" t="s">
        <v>216</v>
      </c>
    </row>
    <row r="13" spans="1:21" ht="22.5" customHeight="1" x14ac:dyDescent="0.15">
      <c r="A13" s="203"/>
      <c r="B13" s="293"/>
      <c r="C13" s="294"/>
      <c r="D13" s="12"/>
      <c r="E13" s="214"/>
      <c r="F13" s="13"/>
      <c r="G13" s="14"/>
      <c r="H13" s="14"/>
      <c r="I13" s="15"/>
      <c r="J13" s="15"/>
      <c r="K13" s="15"/>
      <c r="L13" s="241"/>
      <c r="M13" s="243"/>
      <c r="N13" s="242"/>
      <c r="O13" s="47"/>
      <c r="P13" s="18"/>
      <c r="Q13" s="18"/>
      <c r="R13" s="101"/>
      <c r="S13" s="102" t="str">
        <f>IF(OR(D13=0,D13=""),"OK",(IF(OR(G13=""),"NG","OK")))</f>
        <v>OK</v>
      </c>
      <c r="U13" s="21" t="s">
        <v>218</v>
      </c>
    </row>
    <row r="14" spans="1:21" ht="22.5" customHeight="1" x14ac:dyDescent="0.15">
      <c r="A14" s="203"/>
      <c r="B14" s="293"/>
      <c r="C14" s="294"/>
      <c r="D14" s="12"/>
      <c r="E14" s="214"/>
      <c r="F14" s="13"/>
      <c r="G14" s="14"/>
      <c r="H14" s="14"/>
      <c r="I14" s="15"/>
      <c r="J14" s="15"/>
      <c r="K14" s="15"/>
      <c r="L14" s="241"/>
      <c r="M14" s="243"/>
      <c r="N14" s="242"/>
      <c r="O14" s="47"/>
      <c r="P14" s="18"/>
      <c r="Q14" s="18"/>
      <c r="R14" s="101"/>
      <c r="S14" s="102" t="str">
        <f>IF(OR(D14=0,D14=""),"OK",(IF(OR(G14=""),"NG","OK")))</f>
        <v>OK</v>
      </c>
      <c r="U14" s="21" t="s">
        <v>217</v>
      </c>
    </row>
    <row r="15" spans="1:21" ht="22.5" customHeight="1" x14ac:dyDescent="0.15">
      <c r="A15" s="203"/>
      <c r="B15" s="293"/>
      <c r="C15" s="294"/>
      <c r="D15" s="12"/>
      <c r="E15" s="214"/>
      <c r="F15" s="13"/>
      <c r="G15" s="14"/>
      <c r="H15" s="14"/>
      <c r="I15" s="15"/>
      <c r="J15" s="15"/>
      <c r="K15" s="15"/>
      <c r="L15" s="241"/>
      <c r="M15" s="243"/>
      <c r="N15" s="242"/>
      <c r="O15" s="47"/>
      <c r="P15" s="18"/>
      <c r="Q15" s="18"/>
      <c r="R15" s="101"/>
      <c r="S15" s="102" t="str">
        <f t="shared" si="1"/>
        <v>OK</v>
      </c>
      <c r="U15" s="138" t="s">
        <v>219</v>
      </c>
    </row>
    <row r="16" spans="1:21" ht="22.5" customHeight="1" x14ac:dyDescent="0.15">
      <c r="A16" s="203"/>
      <c r="B16" s="293"/>
      <c r="C16" s="294"/>
      <c r="D16" s="12"/>
      <c r="E16" s="214"/>
      <c r="F16" s="13"/>
      <c r="G16" s="14"/>
      <c r="H16" s="14"/>
      <c r="I16" s="15"/>
      <c r="J16" s="15"/>
      <c r="K16" s="15"/>
      <c r="L16" s="241"/>
      <c r="M16" s="243"/>
      <c r="N16" s="242"/>
      <c r="O16" s="47"/>
      <c r="P16" s="18"/>
      <c r="Q16" s="18"/>
      <c r="R16" s="101"/>
      <c r="S16" s="102" t="str">
        <f t="shared" si="1"/>
        <v>OK</v>
      </c>
    </row>
    <row r="17" spans="1:21" ht="22.5" customHeight="1" x14ac:dyDescent="0.15">
      <c r="A17" s="203"/>
      <c r="B17" s="293"/>
      <c r="C17" s="294"/>
      <c r="D17" s="12"/>
      <c r="E17" s="214"/>
      <c r="F17" s="13"/>
      <c r="G17" s="14"/>
      <c r="H17" s="14"/>
      <c r="I17" s="15"/>
      <c r="J17" s="15"/>
      <c r="K17" s="15"/>
      <c r="L17" s="241"/>
      <c r="M17" s="243"/>
      <c r="N17" s="242"/>
      <c r="O17" s="47"/>
      <c r="P17" s="18"/>
      <c r="Q17" s="18"/>
      <c r="R17" s="101"/>
      <c r="S17" s="102" t="str">
        <f t="shared" si="1"/>
        <v>OK</v>
      </c>
    </row>
    <row r="18" spans="1:21" ht="22.5" customHeight="1" x14ac:dyDescent="0.15">
      <c r="A18" s="203"/>
      <c r="B18" s="293"/>
      <c r="C18" s="294"/>
      <c r="D18" s="12"/>
      <c r="E18" s="214"/>
      <c r="F18" s="13"/>
      <c r="G18" s="14"/>
      <c r="H18" s="14"/>
      <c r="I18" s="15"/>
      <c r="J18" s="15"/>
      <c r="K18" s="15"/>
      <c r="L18" s="241"/>
      <c r="M18" s="243"/>
      <c r="N18" s="242"/>
      <c r="O18" s="47"/>
      <c r="P18" s="18"/>
      <c r="Q18" s="18"/>
      <c r="R18" s="101"/>
      <c r="S18" s="102" t="str">
        <f t="shared" si="1"/>
        <v>OK</v>
      </c>
    </row>
    <row r="19" spans="1:21" ht="22.5" customHeight="1" x14ac:dyDescent="0.15">
      <c r="A19" s="203"/>
      <c r="B19" s="293"/>
      <c r="C19" s="294"/>
      <c r="D19" s="12"/>
      <c r="E19" s="214"/>
      <c r="F19" s="13"/>
      <c r="G19" s="14"/>
      <c r="H19" s="14"/>
      <c r="I19" s="15"/>
      <c r="J19" s="15"/>
      <c r="K19" s="15"/>
      <c r="L19" s="241"/>
      <c r="M19" s="243"/>
      <c r="N19" s="242"/>
      <c r="O19" s="47"/>
      <c r="P19" s="18"/>
      <c r="Q19" s="18"/>
      <c r="R19" s="101"/>
      <c r="S19" s="102" t="str">
        <f t="shared" si="1"/>
        <v>OK</v>
      </c>
    </row>
    <row r="20" spans="1:21" ht="17.25" x14ac:dyDescent="0.15">
      <c r="A20" s="209" t="s">
        <v>0</v>
      </c>
      <c r="B20" s="255" t="s">
        <v>34</v>
      </c>
      <c r="C20" s="256"/>
      <c r="D20" s="20">
        <f>SUM(D12:D19)</f>
        <v>0</v>
      </c>
      <c r="E20" s="209" t="s">
        <v>34</v>
      </c>
      <c r="F20" s="209"/>
      <c r="G20" s="204"/>
      <c r="H20" s="204" t="s">
        <v>34</v>
      </c>
      <c r="I20" s="204" t="s">
        <v>34</v>
      </c>
      <c r="J20" s="204" t="s">
        <v>34</v>
      </c>
      <c r="K20" s="204" t="s">
        <v>34</v>
      </c>
      <c r="L20" s="255" t="s">
        <v>34</v>
      </c>
      <c r="M20" s="259"/>
      <c r="N20" s="256"/>
      <c r="O20" s="47"/>
      <c r="P20" s="18"/>
      <c r="Q20" s="18"/>
      <c r="R20" s="21"/>
    </row>
    <row r="21" spans="1:21" ht="17.25" x14ac:dyDescent="0.15">
      <c r="A21" s="23"/>
      <c r="B21" s="24"/>
      <c r="C21" s="24"/>
      <c r="O21" s="47"/>
      <c r="P21" s="18"/>
      <c r="Q21" s="18"/>
      <c r="R21" s="21"/>
    </row>
    <row r="22" spans="1:21" ht="17.25" x14ac:dyDescent="0.15">
      <c r="A22" s="25" t="s">
        <v>229</v>
      </c>
      <c r="B22" s="26"/>
      <c r="C22" s="26"/>
      <c r="O22" s="47"/>
      <c r="P22" s="18"/>
      <c r="R22" s="21"/>
    </row>
    <row r="23" spans="1:21" s="49" customFormat="1" ht="17.25" x14ac:dyDescent="0.15">
      <c r="A23" s="288" t="s">
        <v>38</v>
      </c>
      <c r="B23" s="288" t="s">
        <v>69</v>
      </c>
      <c r="C23" s="290" t="s">
        <v>104</v>
      </c>
      <c r="D23" s="291" t="s">
        <v>4</v>
      </c>
      <c r="E23" s="292"/>
      <c r="F23" s="292"/>
      <c r="G23" s="292"/>
      <c r="H23" s="292"/>
      <c r="I23" s="288" t="s">
        <v>222</v>
      </c>
      <c r="J23" s="282" t="s">
        <v>80</v>
      </c>
      <c r="K23" s="282"/>
      <c r="L23" s="282"/>
      <c r="M23" s="282"/>
      <c r="N23" s="21"/>
      <c r="O23" s="47"/>
      <c r="P23" s="18"/>
      <c r="Q23" s="111"/>
      <c r="R23" s="21" t="s">
        <v>152</v>
      </c>
      <c r="S23" s="21" t="s">
        <v>152</v>
      </c>
      <c r="U23" s="21"/>
    </row>
    <row r="24" spans="1:21" s="51" customFormat="1" ht="17.25" x14ac:dyDescent="0.15">
      <c r="A24" s="289"/>
      <c r="B24" s="289"/>
      <c r="C24" s="289"/>
      <c r="D24" s="210" t="s">
        <v>122</v>
      </c>
      <c r="E24" s="291" t="s">
        <v>107</v>
      </c>
      <c r="F24" s="292"/>
      <c r="G24" s="210" t="s">
        <v>220</v>
      </c>
      <c r="H24" s="213" t="s">
        <v>221</v>
      </c>
      <c r="I24" s="289"/>
      <c r="J24" s="212" t="s">
        <v>223</v>
      </c>
      <c r="K24" s="151" t="s">
        <v>224</v>
      </c>
      <c r="L24" s="152" t="s">
        <v>225</v>
      </c>
      <c r="M24" s="212" t="s">
        <v>226</v>
      </c>
      <c r="N24" s="21"/>
      <c r="O24" s="47"/>
      <c r="P24" s="18"/>
      <c r="Q24" s="111"/>
      <c r="R24" s="50" t="s">
        <v>172</v>
      </c>
      <c r="S24" s="50" t="s">
        <v>195</v>
      </c>
      <c r="T24" s="51" t="s">
        <v>194</v>
      </c>
      <c r="U24" s="21"/>
    </row>
    <row r="25" spans="1:21" ht="22.5" customHeight="1" x14ac:dyDescent="0.15">
      <c r="A25" s="39"/>
      <c r="B25" s="14"/>
      <c r="C25" s="14"/>
      <c r="D25" s="14"/>
      <c r="E25" s="285"/>
      <c r="F25" s="286"/>
      <c r="G25" s="16"/>
      <c r="H25" s="16"/>
      <c r="I25" s="40"/>
      <c r="J25" s="39"/>
      <c r="K25" s="39"/>
      <c r="L25" s="141" t="s">
        <v>6</v>
      </c>
      <c r="M25" s="141" t="s">
        <v>6</v>
      </c>
      <c r="O25" s="47"/>
      <c r="P25" s="18"/>
      <c r="Q25" s="111"/>
      <c r="R25" s="102" t="str">
        <f>IF(OR(I25="新規",I25="追加",I25=""),"OK",(IF(AND(J25="",K25=""),"NG","OK")))</f>
        <v>OK</v>
      </c>
      <c r="S25" s="102" t="str">
        <f>IF(OR(I25="新規",I25="追加",I25=""),"OK",(IF(OR(AND(L25="",M25=""),AND(L25="",M25="□"),AND(L25="□",M25=""),AND(L25="□",M25="□")),"NG","OK")))</f>
        <v>OK</v>
      </c>
      <c r="T25" s="102" t="str">
        <f>IF(OR(AND(D25&lt;&gt;"",E25&lt;&gt;"",G25&lt;&gt;"",H25&lt;&gt;"",I25&lt;&gt;""),(D25="")),"OK","NG")</f>
        <v>OK</v>
      </c>
    </row>
    <row r="26" spans="1:21" ht="22.5" customHeight="1" x14ac:dyDescent="0.15">
      <c r="A26" s="39"/>
      <c r="B26" s="14"/>
      <c r="C26" s="14"/>
      <c r="D26" s="14"/>
      <c r="E26" s="285"/>
      <c r="F26" s="287"/>
      <c r="G26" s="16"/>
      <c r="H26" s="16"/>
      <c r="I26" s="40"/>
      <c r="J26" s="39"/>
      <c r="K26" s="39"/>
      <c r="L26" s="141" t="s">
        <v>6</v>
      </c>
      <c r="M26" s="141" t="s">
        <v>6</v>
      </c>
      <c r="O26" s="47"/>
      <c r="P26" s="18"/>
      <c r="Q26" s="111"/>
      <c r="R26" s="102" t="str">
        <f t="shared" ref="R26:R36" si="2">IF(OR(I26="新規",I26="追加",I26=""),"OK",(IF(AND(J26="",K26=""),"NG","OK")))</f>
        <v>OK</v>
      </c>
      <c r="S26" s="102" t="str">
        <f t="shared" ref="S26:S36" si="3">IF(OR(I26="新規",I26="追加",I26=""),"OK",(IF(OR(AND(L26="",M26=""),AND(L26="",M26="□"),AND(L26="□",M26=""),AND(L26="□",M26="□")),"NG","OK")))</f>
        <v>OK</v>
      </c>
      <c r="T26" s="102" t="str">
        <f t="shared" ref="T26:T36" si="4">IF(OR(AND(D26&lt;&gt;"",E26&lt;&gt;"",G26&lt;&gt;"",H26&lt;&gt;"",I26&lt;&gt;""),(D26="")),"OK","NG")</f>
        <v>OK</v>
      </c>
    </row>
    <row r="27" spans="1:21" ht="22.5" customHeight="1" x14ac:dyDescent="0.15">
      <c r="A27" s="39"/>
      <c r="B27" s="14"/>
      <c r="C27" s="14"/>
      <c r="D27" s="14"/>
      <c r="E27" s="285"/>
      <c r="F27" s="287"/>
      <c r="G27" s="16"/>
      <c r="H27" s="38"/>
      <c r="I27" s="40"/>
      <c r="J27" s="39"/>
      <c r="K27" s="39"/>
      <c r="L27" s="141" t="s">
        <v>6</v>
      </c>
      <c r="M27" s="141" t="s">
        <v>6</v>
      </c>
      <c r="O27" s="47"/>
      <c r="P27" s="18"/>
      <c r="Q27" s="111"/>
      <c r="R27" s="102" t="str">
        <f t="shared" si="2"/>
        <v>OK</v>
      </c>
      <c r="S27" s="102" t="str">
        <f t="shared" si="3"/>
        <v>OK</v>
      </c>
      <c r="T27" s="102" t="str">
        <f t="shared" si="4"/>
        <v>OK</v>
      </c>
    </row>
    <row r="28" spans="1:21" ht="22.5" customHeight="1" x14ac:dyDescent="0.15">
      <c r="A28" s="39"/>
      <c r="B28" s="14"/>
      <c r="C28" s="14"/>
      <c r="D28" s="14"/>
      <c r="E28" s="285"/>
      <c r="F28" s="286"/>
      <c r="G28" s="139"/>
      <c r="H28" s="16"/>
      <c r="I28" s="40"/>
      <c r="J28" s="39"/>
      <c r="K28" s="39"/>
      <c r="L28" s="141" t="s">
        <v>6</v>
      </c>
      <c r="M28" s="141" t="s">
        <v>6</v>
      </c>
      <c r="O28" s="47"/>
      <c r="P28" s="18"/>
      <c r="Q28" s="111"/>
      <c r="R28" s="102" t="str">
        <f t="shared" si="2"/>
        <v>OK</v>
      </c>
      <c r="S28" s="102" t="str">
        <f t="shared" si="3"/>
        <v>OK</v>
      </c>
      <c r="T28" s="102" t="str">
        <f t="shared" si="4"/>
        <v>OK</v>
      </c>
    </row>
    <row r="29" spans="1:21" ht="22.5" customHeight="1" x14ac:dyDescent="0.15">
      <c r="A29" s="39"/>
      <c r="B29" s="14"/>
      <c r="C29" s="14"/>
      <c r="D29" s="14"/>
      <c r="E29" s="285"/>
      <c r="F29" s="286"/>
      <c r="G29" s="140"/>
      <c r="H29" s="16"/>
      <c r="I29" s="40"/>
      <c r="J29" s="39"/>
      <c r="K29" s="39"/>
      <c r="L29" s="141" t="s">
        <v>6</v>
      </c>
      <c r="M29" s="141" t="s">
        <v>6</v>
      </c>
      <c r="O29" s="47"/>
      <c r="P29" s="18"/>
      <c r="Q29" s="111"/>
      <c r="R29" s="102" t="str">
        <f t="shared" si="2"/>
        <v>OK</v>
      </c>
      <c r="S29" s="102" t="str">
        <f t="shared" si="3"/>
        <v>OK</v>
      </c>
      <c r="T29" s="102" t="str">
        <f t="shared" si="4"/>
        <v>OK</v>
      </c>
    </row>
    <row r="30" spans="1:21" ht="22.5" customHeight="1" x14ac:dyDescent="0.15">
      <c r="A30" s="39"/>
      <c r="B30" s="14"/>
      <c r="C30" s="14"/>
      <c r="D30" s="14"/>
      <c r="E30" s="285"/>
      <c r="F30" s="286"/>
      <c r="G30" s="139"/>
      <c r="H30" s="16"/>
      <c r="I30" s="40"/>
      <c r="J30" s="39"/>
      <c r="K30" s="39"/>
      <c r="L30" s="141" t="s">
        <v>6</v>
      </c>
      <c r="M30" s="141" t="s">
        <v>6</v>
      </c>
      <c r="O30" s="47"/>
      <c r="P30" s="18"/>
      <c r="Q30" s="111"/>
      <c r="R30" s="102" t="str">
        <f t="shared" si="2"/>
        <v>OK</v>
      </c>
      <c r="S30" s="102" t="str">
        <f t="shared" si="3"/>
        <v>OK</v>
      </c>
      <c r="T30" s="102" t="str">
        <f t="shared" si="4"/>
        <v>OK</v>
      </c>
    </row>
    <row r="31" spans="1:21" ht="22.5" customHeight="1" x14ac:dyDescent="0.15">
      <c r="A31" s="39"/>
      <c r="B31" s="14"/>
      <c r="C31" s="14"/>
      <c r="D31" s="14"/>
      <c r="E31" s="285"/>
      <c r="F31" s="286"/>
      <c r="G31" s="139"/>
      <c r="H31" s="16"/>
      <c r="I31" s="40"/>
      <c r="J31" s="39"/>
      <c r="K31" s="39"/>
      <c r="L31" s="141" t="s">
        <v>6</v>
      </c>
      <c r="M31" s="141" t="s">
        <v>6</v>
      </c>
      <c r="O31" s="47"/>
      <c r="P31" s="18"/>
      <c r="Q31" s="111"/>
      <c r="R31" s="102" t="str">
        <f t="shared" si="2"/>
        <v>OK</v>
      </c>
      <c r="S31" s="102" t="str">
        <f t="shared" si="3"/>
        <v>OK</v>
      </c>
      <c r="T31" s="102" t="str">
        <f t="shared" si="4"/>
        <v>OK</v>
      </c>
    </row>
    <row r="32" spans="1:21" ht="22.5" customHeight="1" x14ac:dyDescent="0.15">
      <c r="A32" s="39"/>
      <c r="B32" s="14"/>
      <c r="C32" s="14"/>
      <c r="D32" s="14"/>
      <c r="E32" s="285"/>
      <c r="F32" s="286"/>
      <c r="G32" s="139"/>
      <c r="H32" s="16"/>
      <c r="I32" s="40"/>
      <c r="J32" s="39"/>
      <c r="K32" s="39"/>
      <c r="L32" s="141" t="s">
        <v>6</v>
      </c>
      <c r="M32" s="141" t="s">
        <v>6</v>
      </c>
      <c r="O32" s="47"/>
      <c r="P32" s="18"/>
      <c r="Q32" s="111"/>
      <c r="R32" s="102" t="str">
        <f t="shared" si="2"/>
        <v>OK</v>
      </c>
      <c r="S32" s="102" t="str">
        <f t="shared" si="3"/>
        <v>OK</v>
      </c>
      <c r="T32" s="102" t="str">
        <f t="shared" si="4"/>
        <v>OK</v>
      </c>
    </row>
    <row r="33" spans="1:25" ht="22.5" customHeight="1" x14ac:dyDescent="0.15">
      <c r="A33" s="39"/>
      <c r="B33" s="14"/>
      <c r="C33" s="14"/>
      <c r="D33" s="14"/>
      <c r="E33" s="285"/>
      <c r="F33" s="286"/>
      <c r="G33" s="139"/>
      <c r="H33" s="16"/>
      <c r="I33" s="40"/>
      <c r="J33" s="39"/>
      <c r="K33" s="39"/>
      <c r="L33" s="141" t="s">
        <v>6</v>
      </c>
      <c r="M33" s="141" t="s">
        <v>6</v>
      </c>
      <c r="O33" s="47"/>
      <c r="P33" s="18"/>
      <c r="Q33" s="111"/>
      <c r="R33" s="102" t="str">
        <f t="shared" si="2"/>
        <v>OK</v>
      </c>
      <c r="S33" s="102" t="str">
        <f t="shared" si="3"/>
        <v>OK</v>
      </c>
      <c r="T33" s="102" t="str">
        <f t="shared" si="4"/>
        <v>OK</v>
      </c>
    </row>
    <row r="34" spans="1:25" ht="22.5" customHeight="1" x14ac:dyDescent="0.15">
      <c r="A34" s="39"/>
      <c r="B34" s="14"/>
      <c r="C34" s="14"/>
      <c r="D34" s="14"/>
      <c r="E34" s="285"/>
      <c r="F34" s="286"/>
      <c r="G34" s="139"/>
      <c r="H34" s="16"/>
      <c r="I34" s="40"/>
      <c r="J34" s="39"/>
      <c r="K34" s="39"/>
      <c r="L34" s="141" t="s">
        <v>6</v>
      </c>
      <c r="M34" s="141" t="s">
        <v>6</v>
      </c>
      <c r="O34" s="47"/>
      <c r="P34" s="18"/>
      <c r="Q34" s="111"/>
      <c r="R34" s="102" t="str">
        <f t="shared" si="2"/>
        <v>OK</v>
      </c>
      <c r="S34" s="102" t="str">
        <f t="shared" si="3"/>
        <v>OK</v>
      </c>
      <c r="T34" s="102" t="str">
        <f t="shared" si="4"/>
        <v>OK</v>
      </c>
    </row>
    <row r="35" spans="1:25" ht="22.5" customHeight="1" x14ac:dyDescent="0.15">
      <c r="A35" s="39"/>
      <c r="B35" s="14"/>
      <c r="C35" s="14"/>
      <c r="D35" s="14"/>
      <c r="E35" s="285"/>
      <c r="F35" s="286"/>
      <c r="G35" s="139"/>
      <c r="H35" s="16"/>
      <c r="I35" s="40"/>
      <c r="J35" s="39"/>
      <c r="K35" s="39"/>
      <c r="L35" s="141" t="s">
        <v>6</v>
      </c>
      <c r="M35" s="141" t="s">
        <v>6</v>
      </c>
      <c r="O35" s="47"/>
      <c r="P35" s="18"/>
      <c r="Q35" s="111"/>
      <c r="R35" s="102" t="str">
        <f t="shared" si="2"/>
        <v>OK</v>
      </c>
      <c r="S35" s="102" t="str">
        <f t="shared" si="3"/>
        <v>OK</v>
      </c>
      <c r="T35" s="102" t="str">
        <f t="shared" si="4"/>
        <v>OK</v>
      </c>
    </row>
    <row r="36" spans="1:25" ht="22.5" customHeight="1" x14ac:dyDescent="0.15">
      <c r="A36" s="39"/>
      <c r="B36" s="14"/>
      <c r="C36" s="14"/>
      <c r="D36" s="14"/>
      <c r="E36" s="285"/>
      <c r="F36" s="286"/>
      <c r="G36" s="139"/>
      <c r="H36" s="16"/>
      <c r="I36" s="40"/>
      <c r="J36" s="39"/>
      <c r="K36" s="39"/>
      <c r="L36" s="141" t="s">
        <v>6</v>
      </c>
      <c r="M36" s="141" t="s">
        <v>6</v>
      </c>
      <c r="O36" s="47"/>
      <c r="P36" s="18"/>
      <c r="Q36" s="111"/>
      <c r="R36" s="102" t="str">
        <f t="shared" si="2"/>
        <v>OK</v>
      </c>
      <c r="S36" s="102" t="str">
        <f t="shared" si="3"/>
        <v>OK</v>
      </c>
      <c r="T36" s="102" t="str">
        <f t="shared" si="4"/>
        <v>OK</v>
      </c>
    </row>
    <row r="37" spans="1:25" ht="13.5" x14ac:dyDescent="0.15">
      <c r="G37" s="27"/>
      <c r="O37" s="47"/>
      <c r="Q37" s="111"/>
    </row>
    <row r="38" spans="1:25" s="28" customFormat="1" ht="13.5" x14ac:dyDescent="0.15">
      <c r="A38" s="204" t="s">
        <v>25</v>
      </c>
      <c r="B38" s="204" t="s">
        <v>185</v>
      </c>
      <c r="C38" s="204" t="s">
        <v>186</v>
      </c>
      <c r="D38" s="204" t="s">
        <v>187</v>
      </c>
      <c r="E38" s="204" t="s">
        <v>188</v>
      </c>
      <c r="F38" s="284" t="s">
        <v>37</v>
      </c>
      <c r="G38" s="284"/>
      <c r="H38" s="284" t="s">
        <v>112</v>
      </c>
      <c r="I38" s="284"/>
      <c r="J38" s="47"/>
      <c r="O38" s="47"/>
      <c r="R38" s="52" t="s">
        <v>31</v>
      </c>
      <c r="S38" s="53" t="s">
        <v>111</v>
      </c>
      <c r="T38" s="53" t="s">
        <v>136</v>
      </c>
    </row>
    <row r="39" spans="1:25" ht="22.5" customHeight="1" x14ac:dyDescent="0.15">
      <c r="A39" s="29" t="s">
        <v>100</v>
      </c>
      <c r="B39" s="20">
        <f>SUMIF(B$25:B$36,A39,H$25:H$36)</f>
        <v>0</v>
      </c>
      <c r="C39" s="12"/>
      <c r="D39" s="12"/>
      <c r="E39" s="12"/>
      <c r="F39" s="281"/>
      <c r="G39" s="281"/>
      <c r="H39" s="282" t="s">
        <v>108</v>
      </c>
      <c r="I39" s="282"/>
      <c r="J39" s="142"/>
      <c r="K39" s="30"/>
      <c r="L39" s="30"/>
      <c r="M39" s="30"/>
      <c r="N39" s="30"/>
      <c r="O39" s="30"/>
      <c r="P39" s="30"/>
      <c r="Q39" s="30"/>
      <c r="R39" s="102" t="str">
        <f>IF(C39&lt;=10000000,"OK","NG")</f>
        <v>OK</v>
      </c>
      <c r="S39" s="102" t="str">
        <f>IF(C39&lt;=B39/2,"OK","NG")</f>
        <v>OK</v>
      </c>
      <c r="T39" s="102" t="str">
        <f>IF(B39=C39+D39+E39,"OK","NG")</f>
        <v>OK</v>
      </c>
      <c r="U39" s="54"/>
      <c r="V39" s="50"/>
      <c r="W39" s="50"/>
      <c r="X39" s="50"/>
      <c r="Y39" s="50"/>
    </row>
    <row r="40" spans="1:25" ht="22.5" customHeight="1" x14ac:dyDescent="0.15">
      <c r="A40" s="29" t="s">
        <v>27</v>
      </c>
      <c r="B40" s="20">
        <f>SUMIF(B$25:B$36,A40,H$25:H$36)</f>
        <v>0</v>
      </c>
      <c r="C40" s="12"/>
      <c r="D40" s="12"/>
      <c r="E40" s="12"/>
      <c r="F40" s="281"/>
      <c r="G40" s="281"/>
      <c r="H40" s="282" t="s">
        <v>109</v>
      </c>
      <c r="I40" s="282"/>
      <c r="J40" s="142"/>
      <c r="K40" s="30"/>
      <c r="L40" s="30"/>
      <c r="M40" s="30"/>
      <c r="N40" s="30"/>
      <c r="O40" s="30"/>
      <c r="P40" s="30"/>
      <c r="Q40" s="30"/>
      <c r="R40" s="102" t="str">
        <f>IF(C40&lt;=1000000,"OK","NG")</f>
        <v>OK</v>
      </c>
      <c r="S40" s="102" t="str">
        <f>IF(C40&lt;=B40/2,"OK","NG")</f>
        <v>OK</v>
      </c>
      <c r="T40" s="102" t="str">
        <f t="shared" ref="T40:T41" si="5">IF(B40=C40+D40+E40,"OK","NG")</f>
        <v>OK</v>
      </c>
      <c r="U40" s="19"/>
    </row>
    <row r="41" spans="1:25" ht="22.5" customHeight="1" x14ac:dyDescent="0.15">
      <c r="A41" s="29" t="s">
        <v>28</v>
      </c>
      <c r="B41" s="20">
        <f>SUMIF(B$25:B$36,A41,I$25:I$36)</f>
        <v>0</v>
      </c>
      <c r="C41" s="12"/>
      <c r="D41" s="12"/>
      <c r="E41" s="12"/>
      <c r="F41" s="281"/>
      <c r="G41" s="281"/>
      <c r="H41" s="282" t="s">
        <v>110</v>
      </c>
      <c r="I41" s="282"/>
      <c r="J41" s="142"/>
      <c r="K41" s="30"/>
      <c r="L41" s="30"/>
      <c r="M41" s="30"/>
      <c r="N41" s="30"/>
      <c r="O41" s="30"/>
      <c r="P41" s="30"/>
      <c r="Q41" s="30"/>
      <c r="R41" s="102" t="str">
        <f>IF(C41&lt;=100000,"OK","NG")</f>
        <v>OK</v>
      </c>
      <c r="S41" s="102" t="str">
        <f t="shared" ref="S41" si="6">IF(C41&lt;=B41/2,"OK","NG")</f>
        <v>OK</v>
      </c>
      <c r="T41" s="102" t="str">
        <f t="shared" si="5"/>
        <v>OK</v>
      </c>
      <c r="U41" s="19"/>
    </row>
    <row r="42" spans="1:25" ht="22.5" customHeight="1" x14ac:dyDescent="0.15">
      <c r="A42" s="31" t="s">
        <v>32</v>
      </c>
      <c r="B42" s="32">
        <f>SUM(B39:B41)</f>
        <v>0</v>
      </c>
      <c r="C42" s="33">
        <f>SUM(C39:C41)</f>
        <v>0</v>
      </c>
      <c r="D42" s="33">
        <f t="shared" ref="D42:E42" si="7">SUM(D39:D41)</f>
        <v>0</v>
      </c>
      <c r="E42" s="33">
        <f t="shared" si="7"/>
        <v>0</v>
      </c>
      <c r="F42" s="281"/>
      <c r="G42" s="281"/>
      <c r="H42" s="283"/>
      <c r="I42" s="283"/>
      <c r="J42" s="143"/>
      <c r="K42" s="30"/>
      <c r="L42" s="30"/>
      <c r="M42" s="30"/>
      <c r="T42" s="102" t="str">
        <f>IF(B42=C42+D42+E42,"OK","NG")</f>
        <v>OK</v>
      </c>
    </row>
    <row r="43" spans="1:25" ht="13.5" x14ac:dyDescent="0.15"/>
    <row r="44" spans="1:25" ht="22.5" customHeight="1" x14ac:dyDescent="0.15">
      <c r="A44" s="21" t="s">
        <v>144</v>
      </c>
    </row>
    <row r="45" spans="1:25" ht="22.5" customHeight="1" x14ac:dyDescent="0.15">
      <c r="A45" s="21" t="s">
        <v>125</v>
      </c>
    </row>
    <row r="46" spans="1:25" ht="22.5" customHeight="1" x14ac:dyDescent="0.15">
      <c r="A46" s="21" t="s">
        <v>57</v>
      </c>
    </row>
    <row r="47" spans="1:25" ht="15" customHeight="1" x14ac:dyDescent="0.15">
      <c r="A47" s="209" t="s">
        <v>5</v>
      </c>
      <c r="B47" s="255" t="s">
        <v>50</v>
      </c>
      <c r="C47" s="259"/>
      <c r="D47" s="259"/>
      <c r="E47" s="256"/>
      <c r="F47" s="245" t="s">
        <v>99</v>
      </c>
      <c r="G47" s="245"/>
      <c r="H47" s="144"/>
      <c r="I47" s="24"/>
    </row>
    <row r="48" spans="1:25" ht="15" customHeight="1" x14ac:dyDescent="0.15">
      <c r="A48" s="17" t="s">
        <v>6</v>
      </c>
      <c r="B48" s="252" t="s">
        <v>7</v>
      </c>
      <c r="C48" s="253"/>
      <c r="D48" s="253"/>
      <c r="E48" s="254"/>
      <c r="F48" s="279" t="s">
        <v>8</v>
      </c>
      <c r="G48" s="279"/>
      <c r="H48" s="145"/>
      <c r="I48" s="24"/>
    </row>
    <row r="49" spans="1:19" ht="15" customHeight="1" x14ac:dyDescent="0.15">
      <c r="A49" s="17" t="s">
        <v>6</v>
      </c>
      <c r="B49" s="252" t="s">
        <v>9</v>
      </c>
      <c r="C49" s="253"/>
      <c r="D49" s="253"/>
      <c r="E49" s="254"/>
      <c r="F49" s="279" t="s">
        <v>10</v>
      </c>
      <c r="G49" s="279"/>
      <c r="H49" s="145"/>
      <c r="I49" s="24"/>
    </row>
    <row r="50" spans="1:19" ht="15" customHeight="1" x14ac:dyDescent="0.15">
      <c r="A50" s="17" t="s">
        <v>6</v>
      </c>
      <c r="B50" s="252" t="s">
        <v>11</v>
      </c>
      <c r="C50" s="253"/>
      <c r="D50" s="253"/>
      <c r="E50" s="254"/>
      <c r="F50" s="279" t="s">
        <v>12</v>
      </c>
      <c r="G50" s="279"/>
      <c r="H50" s="145"/>
      <c r="I50" s="24"/>
    </row>
    <row r="51" spans="1:19" ht="15" customHeight="1" x14ac:dyDescent="0.15">
      <c r="A51" s="17" t="s">
        <v>6</v>
      </c>
      <c r="B51" s="252" t="s">
        <v>13</v>
      </c>
      <c r="C51" s="253"/>
      <c r="D51" s="253"/>
      <c r="E51" s="254"/>
      <c r="F51" s="279" t="s">
        <v>14</v>
      </c>
      <c r="G51" s="279"/>
      <c r="H51" s="145"/>
      <c r="I51" s="24"/>
    </row>
    <row r="52" spans="1:19" ht="15" customHeight="1" x14ac:dyDescent="0.15">
      <c r="A52" s="17" t="s">
        <v>6</v>
      </c>
      <c r="B52" s="252" t="s">
        <v>51</v>
      </c>
      <c r="C52" s="253"/>
      <c r="D52" s="253"/>
      <c r="E52" s="254"/>
      <c r="F52" s="280" t="s">
        <v>54</v>
      </c>
      <c r="G52" s="280"/>
      <c r="H52" s="146"/>
      <c r="I52" s="24"/>
    </row>
    <row r="53" spans="1:19" ht="15" customHeight="1" x14ac:dyDescent="0.15">
      <c r="A53" s="17" t="s">
        <v>6</v>
      </c>
      <c r="B53" s="252" t="s">
        <v>52</v>
      </c>
      <c r="C53" s="253"/>
      <c r="D53" s="253"/>
      <c r="E53" s="254"/>
      <c r="F53" s="280" t="s">
        <v>55</v>
      </c>
      <c r="G53" s="280"/>
      <c r="H53" s="146"/>
      <c r="I53" s="24"/>
    </row>
    <row r="54" spans="1:19" ht="15" customHeight="1" x14ac:dyDescent="0.15">
      <c r="A54" s="17" t="s">
        <v>6</v>
      </c>
      <c r="B54" s="252" t="s">
        <v>53</v>
      </c>
      <c r="C54" s="253"/>
      <c r="D54" s="253"/>
      <c r="E54" s="254"/>
      <c r="F54" s="279" t="s">
        <v>8</v>
      </c>
      <c r="G54" s="279"/>
      <c r="H54" s="145"/>
      <c r="I54" s="24"/>
      <c r="R54" s="55"/>
    </row>
    <row r="55" spans="1:19" ht="15" customHeight="1" x14ac:dyDescent="0.15">
      <c r="A55" s="17" t="s">
        <v>6</v>
      </c>
      <c r="B55" s="252" t="s">
        <v>15</v>
      </c>
      <c r="C55" s="253"/>
      <c r="D55" s="253"/>
      <c r="E55" s="254"/>
      <c r="F55" s="279" t="s">
        <v>10</v>
      </c>
      <c r="G55" s="279"/>
      <c r="H55" s="145"/>
      <c r="I55" s="24"/>
      <c r="R55" s="55"/>
    </row>
    <row r="56" spans="1:19" ht="15" customHeight="1" x14ac:dyDescent="0.15">
      <c r="A56" s="17" t="s">
        <v>6</v>
      </c>
      <c r="B56" s="252" t="s">
        <v>39</v>
      </c>
      <c r="C56" s="253"/>
      <c r="D56" s="253"/>
      <c r="E56" s="254"/>
      <c r="F56" s="279" t="s">
        <v>10</v>
      </c>
      <c r="G56" s="279"/>
      <c r="H56" s="145"/>
      <c r="I56" s="24"/>
      <c r="R56" s="55"/>
    </row>
    <row r="57" spans="1:19" ht="15" customHeight="1" x14ac:dyDescent="0.15">
      <c r="A57" s="266" t="s">
        <v>239</v>
      </c>
      <c r="B57" s="266"/>
      <c r="C57" s="266"/>
      <c r="D57" s="266"/>
      <c r="E57" s="266"/>
      <c r="F57" s="266"/>
      <c r="G57" s="266"/>
      <c r="H57" s="266"/>
      <c r="I57" s="266"/>
      <c r="J57" s="266"/>
      <c r="K57" s="266"/>
      <c r="L57" s="266"/>
      <c r="R57" s="55"/>
    </row>
    <row r="58" spans="1:19" ht="22.5" customHeight="1" x14ac:dyDescent="0.15">
      <c r="A58" s="267" t="s">
        <v>127</v>
      </c>
      <c r="B58" s="263"/>
      <c r="C58" s="263"/>
      <c r="D58" s="263"/>
      <c r="E58" s="263"/>
      <c r="F58" s="263"/>
      <c r="G58" s="263"/>
      <c r="H58" s="263"/>
      <c r="I58" s="263"/>
      <c r="J58" s="263"/>
      <c r="K58" s="263"/>
      <c r="L58" s="263"/>
      <c r="R58" s="56" t="s">
        <v>155</v>
      </c>
    </row>
    <row r="59" spans="1:19" ht="22.5" customHeight="1" x14ac:dyDescent="0.15">
      <c r="A59" s="150" t="s">
        <v>6</v>
      </c>
      <c r="B59" s="268" t="s">
        <v>154</v>
      </c>
      <c r="C59" s="268"/>
      <c r="D59" s="268"/>
      <c r="E59" s="268"/>
      <c r="F59" s="268"/>
      <c r="G59" s="268"/>
      <c r="H59" s="269" t="s">
        <v>227</v>
      </c>
      <c r="I59" s="269"/>
      <c r="J59" s="269"/>
      <c r="K59" s="269"/>
      <c r="L59" s="269"/>
      <c r="M59" s="269"/>
      <c r="N59" s="269"/>
      <c r="O59" s="207"/>
      <c r="P59" s="207"/>
      <c r="Q59" s="207"/>
      <c r="R59" s="102" t="str">
        <f>IF(C41=0,"OK",(IF(A59="☑","OK","NG")))</f>
        <v>OK</v>
      </c>
      <c r="S59" s="57"/>
    </row>
    <row r="60" spans="1:19" ht="22.5" customHeight="1" x14ac:dyDescent="0.15">
      <c r="A60" s="270" t="s">
        <v>153</v>
      </c>
      <c r="B60" s="270"/>
      <c r="C60" s="270"/>
      <c r="D60" s="270"/>
      <c r="E60" s="270"/>
      <c r="F60" s="270"/>
      <c r="G60" s="270"/>
      <c r="H60" s="270"/>
      <c r="I60" s="270"/>
      <c r="J60" s="270"/>
      <c r="K60" s="270"/>
      <c r="L60" s="270"/>
      <c r="M60" s="34"/>
      <c r="N60" s="208"/>
      <c r="O60" s="208"/>
      <c r="P60" s="208"/>
      <c r="Q60" s="208"/>
      <c r="R60" s="57"/>
    </row>
    <row r="61" spans="1:19" s="35" customFormat="1" ht="22.5" customHeight="1" x14ac:dyDescent="0.15">
      <c r="A61" s="271" t="s">
        <v>163</v>
      </c>
      <c r="B61" s="272"/>
      <c r="C61" s="272"/>
      <c r="D61" s="272"/>
      <c r="E61" s="272"/>
      <c r="F61" s="272"/>
      <c r="G61" s="272"/>
      <c r="H61" s="272"/>
      <c r="I61" s="272"/>
      <c r="J61" s="272"/>
      <c r="K61" s="272"/>
      <c r="L61" s="273"/>
      <c r="M61" s="277" t="s">
        <v>169</v>
      </c>
      <c r="N61" s="278"/>
      <c r="O61" s="208"/>
      <c r="P61" s="208"/>
      <c r="Q61" s="208"/>
      <c r="R61" s="102" t="str">
        <f>IF(AND(A61="",C41&gt;0),"NG","OK")</f>
        <v>OK</v>
      </c>
    </row>
    <row r="62" spans="1:19" s="35" customFormat="1" ht="22.5" customHeight="1" x14ac:dyDescent="0.15">
      <c r="A62" s="274"/>
      <c r="B62" s="275"/>
      <c r="C62" s="275"/>
      <c r="D62" s="275"/>
      <c r="E62" s="275"/>
      <c r="F62" s="275"/>
      <c r="G62" s="275"/>
      <c r="H62" s="275"/>
      <c r="I62" s="275"/>
      <c r="J62" s="275"/>
      <c r="K62" s="275"/>
      <c r="L62" s="276"/>
      <c r="M62" s="277"/>
      <c r="N62" s="278"/>
      <c r="O62" s="208"/>
      <c r="P62" s="208"/>
      <c r="Q62" s="208"/>
      <c r="R62" s="58"/>
    </row>
    <row r="63" spans="1:19" ht="13.5" x14ac:dyDescent="0.15">
      <c r="A63" s="35"/>
      <c r="B63" s="35"/>
      <c r="C63" s="35"/>
      <c r="D63" s="35"/>
      <c r="E63" s="35"/>
      <c r="F63" s="35"/>
      <c r="G63" s="35"/>
      <c r="H63" s="35"/>
      <c r="I63" s="35"/>
      <c r="J63" s="35"/>
      <c r="K63" s="35"/>
    </row>
    <row r="64" spans="1:19" ht="22.5" customHeight="1" x14ac:dyDescent="0.15">
      <c r="A64" s="21" t="s">
        <v>233</v>
      </c>
      <c r="R64" s="59" t="s">
        <v>126</v>
      </c>
    </row>
    <row r="65" spans="1:18" ht="15" customHeight="1" x14ac:dyDescent="0.15">
      <c r="A65" s="17" t="s">
        <v>6</v>
      </c>
      <c r="B65" s="260" t="s">
        <v>236</v>
      </c>
      <c r="C65" s="260"/>
      <c r="D65" s="260"/>
      <c r="E65" s="261" t="s">
        <v>238</v>
      </c>
      <c r="F65" s="261"/>
      <c r="G65" s="261"/>
      <c r="H65" s="261"/>
      <c r="I65" s="261"/>
      <c r="J65" s="261"/>
      <c r="K65" s="261"/>
      <c r="L65" s="157"/>
      <c r="R65" s="102" t="str">
        <f>IF(B42=0,"OK",IF(B42=0,"OK",IF(OR(A65="☑",A66="☑",A67="☑"),"OK","NG")))</f>
        <v>OK</v>
      </c>
    </row>
    <row r="66" spans="1:18" ht="15" customHeight="1" x14ac:dyDescent="0.15">
      <c r="A66" s="17" t="s">
        <v>6</v>
      </c>
      <c r="B66" s="260" t="s">
        <v>237</v>
      </c>
      <c r="C66" s="260"/>
      <c r="D66" s="260"/>
      <c r="E66" s="261"/>
      <c r="F66" s="261"/>
      <c r="G66" s="261"/>
      <c r="H66" s="261"/>
      <c r="I66" s="261"/>
      <c r="J66" s="261"/>
      <c r="K66" s="261"/>
      <c r="L66" s="157"/>
    </row>
    <row r="67" spans="1:18" ht="15" customHeight="1" x14ac:dyDescent="0.15">
      <c r="A67" s="17" t="s">
        <v>6</v>
      </c>
      <c r="B67" s="262" t="s">
        <v>44</v>
      </c>
      <c r="C67" s="262"/>
      <c r="D67" s="262"/>
      <c r="E67" s="261"/>
      <c r="F67" s="261"/>
      <c r="G67" s="261"/>
      <c r="H67" s="261"/>
      <c r="I67" s="261"/>
      <c r="J67" s="261"/>
      <c r="K67" s="261"/>
      <c r="L67" s="157"/>
    </row>
    <row r="68" spans="1:18" ht="15" customHeight="1" x14ac:dyDescent="0.15"/>
    <row r="69" spans="1:18" ht="15" customHeight="1" x14ac:dyDescent="0.15">
      <c r="A69" s="21" t="s">
        <v>145</v>
      </c>
    </row>
    <row r="70" spans="1:18" ht="15" customHeight="1" x14ac:dyDescent="0.15">
      <c r="A70" s="263" t="s">
        <v>92</v>
      </c>
      <c r="B70" s="263"/>
      <c r="C70" s="263"/>
      <c r="D70" s="263"/>
      <c r="E70" s="263"/>
      <c r="F70" s="263"/>
      <c r="G70" s="263"/>
      <c r="H70" s="263"/>
      <c r="I70" s="263"/>
      <c r="J70" s="263"/>
      <c r="K70" s="263"/>
      <c r="L70" s="263"/>
      <c r="R70" s="59" t="s">
        <v>123</v>
      </c>
    </row>
    <row r="71" spans="1:18" ht="15" customHeight="1" x14ac:dyDescent="0.15">
      <c r="A71" s="147" t="s">
        <v>16</v>
      </c>
      <c r="B71" s="264" t="s">
        <v>17</v>
      </c>
      <c r="C71" s="265"/>
      <c r="D71" s="265"/>
      <c r="E71" s="265"/>
      <c r="F71" s="265"/>
      <c r="G71" s="265"/>
      <c r="H71" s="265"/>
      <c r="I71" s="265"/>
      <c r="J71" s="265"/>
      <c r="K71" s="145"/>
    </row>
    <row r="72" spans="1:18" ht="15" customHeight="1" x14ac:dyDescent="0.15">
      <c r="A72" s="17" t="s">
        <v>6</v>
      </c>
      <c r="B72" s="252" t="s">
        <v>106</v>
      </c>
      <c r="C72" s="253"/>
      <c r="D72" s="253"/>
      <c r="E72" s="253"/>
      <c r="F72" s="253"/>
      <c r="G72" s="253"/>
      <c r="H72" s="253"/>
      <c r="I72" s="253"/>
      <c r="J72" s="254"/>
      <c r="K72" s="207"/>
      <c r="R72" s="102" t="str">
        <f>IF(B42=0,"OK",IF(AND(A72="☑",A73="☑",A74="☑"),"OK","NG"))</f>
        <v>OK</v>
      </c>
    </row>
    <row r="73" spans="1:18" ht="15" customHeight="1" x14ac:dyDescent="0.15">
      <c r="A73" s="17" t="s">
        <v>6</v>
      </c>
      <c r="B73" s="252" t="s">
        <v>196</v>
      </c>
      <c r="C73" s="253"/>
      <c r="D73" s="253"/>
      <c r="E73" s="253"/>
      <c r="F73" s="253"/>
      <c r="G73" s="253"/>
      <c r="H73" s="253"/>
      <c r="I73" s="253"/>
      <c r="J73" s="254"/>
      <c r="K73" s="207"/>
    </row>
    <row r="74" spans="1:18" ht="15" customHeight="1" x14ac:dyDescent="0.15">
      <c r="A74" s="17" t="s">
        <v>6</v>
      </c>
      <c r="B74" s="252" t="s">
        <v>48</v>
      </c>
      <c r="C74" s="253"/>
      <c r="D74" s="253"/>
      <c r="E74" s="253"/>
      <c r="F74" s="253"/>
      <c r="G74" s="253"/>
      <c r="H74" s="253"/>
      <c r="I74" s="253"/>
      <c r="J74" s="254"/>
      <c r="K74" s="207"/>
    </row>
    <row r="75" spans="1:18" ht="15" customHeight="1" x14ac:dyDescent="0.15"/>
    <row r="76" spans="1:18" ht="15" customHeight="1" x14ac:dyDescent="0.15">
      <c r="A76" s="21" t="s">
        <v>156</v>
      </c>
      <c r="K76" s="24"/>
      <c r="L76" s="24"/>
    </row>
    <row r="77" spans="1:18" ht="15" customHeight="1" x14ac:dyDescent="0.15">
      <c r="A77" s="209" t="s">
        <v>16</v>
      </c>
      <c r="B77" s="255" t="s">
        <v>18</v>
      </c>
      <c r="C77" s="256"/>
      <c r="D77" s="255" t="s">
        <v>157</v>
      </c>
      <c r="E77" s="256"/>
      <c r="F77" s="257" t="s">
        <v>40</v>
      </c>
      <c r="G77" s="258"/>
      <c r="H77" s="259" t="s">
        <v>37</v>
      </c>
      <c r="I77" s="259"/>
      <c r="J77" s="259"/>
      <c r="K77" s="145"/>
      <c r="L77" s="24"/>
    </row>
    <row r="78" spans="1:18" ht="18.75" customHeight="1" x14ac:dyDescent="0.15">
      <c r="A78" s="17" t="s">
        <v>6</v>
      </c>
      <c r="B78" s="248" t="s">
        <v>43</v>
      </c>
      <c r="C78" s="250"/>
      <c r="D78" s="246" t="s">
        <v>42</v>
      </c>
      <c r="E78" s="247"/>
      <c r="F78" s="246" t="s">
        <v>162</v>
      </c>
      <c r="G78" s="247"/>
      <c r="H78" s="249" t="s">
        <v>165</v>
      </c>
      <c r="I78" s="249"/>
      <c r="J78" s="250"/>
      <c r="K78" s="148"/>
      <c r="L78" s="24"/>
    </row>
    <row r="79" spans="1:18" ht="18.75" customHeight="1" x14ac:dyDescent="0.15">
      <c r="A79" s="17" t="s">
        <v>6</v>
      </c>
      <c r="B79" s="248" t="s">
        <v>46</v>
      </c>
      <c r="C79" s="250"/>
      <c r="D79" s="246" t="s">
        <v>34</v>
      </c>
      <c r="E79" s="247"/>
      <c r="F79" s="246" t="s">
        <v>41</v>
      </c>
      <c r="G79" s="247"/>
      <c r="H79" s="249" t="s">
        <v>166</v>
      </c>
      <c r="I79" s="249"/>
      <c r="J79" s="250"/>
      <c r="K79" s="148"/>
      <c r="L79" s="24"/>
    </row>
    <row r="80" spans="1:18" ht="18.75" customHeight="1" x14ac:dyDescent="0.15">
      <c r="A80" s="17" t="s">
        <v>6</v>
      </c>
      <c r="B80" s="248" t="s">
        <v>45</v>
      </c>
      <c r="C80" s="250"/>
      <c r="D80" s="246" t="s">
        <v>34</v>
      </c>
      <c r="E80" s="247"/>
      <c r="F80" s="246" t="s">
        <v>41</v>
      </c>
      <c r="G80" s="247"/>
      <c r="H80" s="249" t="s">
        <v>47</v>
      </c>
      <c r="I80" s="249"/>
      <c r="J80" s="250"/>
      <c r="K80" s="148"/>
      <c r="L80" s="24"/>
    </row>
    <row r="81" spans="1:12" ht="18.75" customHeight="1" x14ac:dyDescent="0.15">
      <c r="A81" s="17" t="s">
        <v>6</v>
      </c>
      <c r="B81" s="248" t="s">
        <v>143</v>
      </c>
      <c r="C81" s="250"/>
      <c r="D81" s="245" t="s">
        <v>19</v>
      </c>
      <c r="E81" s="245"/>
      <c r="F81" s="246" t="s">
        <v>34</v>
      </c>
      <c r="G81" s="247"/>
      <c r="H81" s="249" t="s">
        <v>164</v>
      </c>
      <c r="I81" s="249"/>
      <c r="J81" s="250"/>
      <c r="K81" s="148"/>
      <c r="L81" s="24"/>
    </row>
    <row r="82" spans="1:12" ht="18.75" customHeight="1" x14ac:dyDescent="0.15">
      <c r="A82" s="17" t="s">
        <v>6</v>
      </c>
      <c r="B82" s="251" t="s">
        <v>20</v>
      </c>
      <c r="C82" s="251"/>
      <c r="D82" s="245" t="s">
        <v>19</v>
      </c>
      <c r="E82" s="245"/>
      <c r="F82" s="246" t="s">
        <v>34</v>
      </c>
      <c r="G82" s="247"/>
      <c r="H82" s="249" t="s">
        <v>159</v>
      </c>
      <c r="I82" s="249"/>
      <c r="J82" s="250"/>
      <c r="K82" s="148"/>
      <c r="L82" s="24"/>
    </row>
    <row r="83" spans="1:12" ht="18.75" customHeight="1" x14ac:dyDescent="0.15">
      <c r="A83" s="17" t="s">
        <v>6</v>
      </c>
      <c r="B83" s="244" t="s">
        <v>130</v>
      </c>
      <c r="C83" s="244"/>
      <c r="D83" s="245" t="s">
        <v>56</v>
      </c>
      <c r="E83" s="245"/>
      <c r="F83" s="246" t="s">
        <v>34</v>
      </c>
      <c r="G83" s="247"/>
      <c r="H83" s="248" t="s">
        <v>160</v>
      </c>
      <c r="I83" s="249"/>
      <c r="J83" s="250"/>
      <c r="K83" s="148"/>
      <c r="L83" s="24"/>
    </row>
    <row r="84" spans="1:12" ht="18.75" customHeight="1" x14ac:dyDescent="0.15">
      <c r="A84" s="17" t="s">
        <v>6</v>
      </c>
      <c r="B84" s="244" t="s">
        <v>142</v>
      </c>
      <c r="C84" s="244"/>
      <c r="D84" s="245" t="s">
        <v>34</v>
      </c>
      <c r="E84" s="245"/>
      <c r="F84" s="246" t="s">
        <v>129</v>
      </c>
      <c r="G84" s="247"/>
      <c r="H84" s="248" t="s">
        <v>161</v>
      </c>
      <c r="I84" s="249"/>
      <c r="J84" s="250"/>
      <c r="K84" s="148"/>
      <c r="L84" s="24"/>
    </row>
    <row r="85" spans="1:12" ht="18.75" customHeight="1" x14ac:dyDescent="0.15">
      <c r="A85" s="17" t="s">
        <v>6</v>
      </c>
      <c r="B85" s="239"/>
      <c r="C85" s="239"/>
      <c r="D85" s="240"/>
      <c r="E85" s="240"/>
      <c r="F85" s="241"/>
      <c r="G85" s="242"/>
      <c r="H85" s="241"/>
      <c r="I85" s="243"/>
      <c r="J85" s="242"/>
      <c r="K85" s="149"/>
      <c r="L85" s="24"/>
    </row>
    <row r="86" spans="1:12" ht="18.75" customHeight="1" x14ac:dyDescent="0.15">
      <c r="A86" s="17" t="s">
        <v>6</v>
      </c>
      <c r="B86" s="239"/>
      <c r="C86" s="239"/>
      <c r="D86" s="240"/>
      <c r="E86" s="240"/>
      <c r="F86" s="241"/>
      <c r="G86" s="242"/>
      <c r="H86" s="241"/>
      <c r="I86" s="243"/>
      <c r="J86" s="242"/>
      <c r="K86" s="149"/>
      <c r="L86" s="24"/>
    </row>
    <row r="87" spans="1:12" ht="18.75" customHeight="1" x14ac:dyDescent="0.15">
      <c r="A87" s="17" t="s">
        <v>6</v>
      </c>
      <c r="B87" s="239"/>
      <c r="C87" s="239"/>
      <c r="D87" s="240"/>
      <c r="E87" s="240"/>
      <c r="F87" s="241"/>
      <c r="G87" s="242"/>
      <c r="H87" s="241"/>
      <c r="I87" s="243"/>
      <c r="J87" s="242"/>
      <c r="K87" s="149"/>
      <c r="L87" s="24"/>
    </row>
  </sheetData>
  <sheetProtection password="CC71" sheet="1" objects="1" scenarios="1"/>
  <mergeCells count="141">
    <mergeCell ref="N3:P3"/>
    <mergeCell ref="B4:E4"/>
    <mergeCell ref="R4:R5"/>
    <mergeCell ref="B5:E5"/>
    <mergeCell ref="B6:E6"/>
    <mergeCell ref="B11:C11"/>
    <mergeCell ref="L11:N11"/>
    <mergeCell ref="A1:M1"/>
    <mergeCell ref="B3:E3"/>
    <mergeCell ref="G3:G4"/>
    <mergeCell ref="H3:I3"/>
    <mergeCell ref="J3:J4"/>
    <mergeCell ref="K3:K4"/>
    <mergeCell ref="L3:L4"/>
    <mergeCell ref="B15:C15"/>
    <mergeCell ref="L15:N15"/>
    <mergeCell ref="B16:C16"/>
    <mergeCell ref="L16:N16"/>
    <mergeCell ref="B17:C17"/>
    <mergeCell ref="L17:N17"/>
    <mergeCell ref="B12:C12"/>
    <mergeCell ref="L12:N12"/>
    <mergeCell ref="B13:C13"/>
    <mergeCell ref="L13:N13"/>
    <mergeCell ref="B14:C14"/>
    <mergeCell ref="L14:N14"/>
    <mergeCell ref="I23:I24"/>
    <mergeCell ref="J23:M23"/>
    <mergeCell ref="E24:F24"/>
    <mergeCell ref="B18:C18"/>
    <mergeCell ref="L18:N18"/>
    <mergeCell ref="B19:C19"/>
    <mergeCell ref="L19:N19"/>
    <mergeCell ref="B20:C20"/>
    <mergeCell ref="L20:N20"/>
    <mergeCell ref="E25:F25"/>
    <mergeCell ref="E26:F26"/>
    <mergeCell ref="E27:F27"/>
    <mergeCell ref="E28:F28"/>
    <mergeCell ref="E29:F29"/>
    <mergeCell ref="E30:F30"/>
    <mergeCell ref="A23:A24"/>
    <mergeCell ref="B23:B24"/>
    <mergeCell ref="C23:C24"/>
    <mergeCell ref="D23:H23"/>
    <mergeCell ref="F38:G38"/>
    <mergeCell ref="H38:I38"/>
    <mergeCell ref="F39:G39"/>
    <mergeCell ref="H39:I39"/>
    <mergeCell ref="F40:G40"/>
    <mergeCell ref="H40:I40"/>
    <mergeCell ref="E31:F31"/>
    <mergeCell ref="E32:F32"/>
    <mergeCell ref="E33:F33"/>
    <mergeCell ref="E34:F34"/>
    <mergeCell ref="E35:F35"/>
    <mergeCell ref="E36:F36"/>
    <mergeCell ref="B48:E48"/>
    <mergeCell ref="F48:G48"/>
    <mergeCell ref="B49:E49"/>
    <mergeCell ref="F49:G49"/>
    <mergeCell ref="B50:E50"/>
    <mergeCell ref="F50:G50"/>
    <mergeCell ref="F41:G41"/>
    <mergeCell ref="H41:I41"/>
    <mergeCell ref="F42:G42"/>
    <mergeCell ref="H42:I42"/>
    <mergeCell ref="B47:E47"/>
    <mergeCell ref="F47:G47"/>
    <mergeCell ref="B54:E54"/>
    <mergeCell ref="F54:G54"/>
    <mergeCell ref="B55:E55"/>
    <mergeCell ref="F55:G55"/>
    <mergeCell ref="B56:E56"/>
    <mergeCell ref="F56:G56"/>
    <mergeCell ref="B51:E51"/>
    <mergeCell ref="F51:G51"/>
    <mergeCell ref="B52:E52"/>
    <mergeCell ref="F52:G52"/>
    <mergeCell ref="B53:E53"/>
    <mergeCell ref="F53:G53"/>
    <mergeCell ref="B65:D65"/>
    <mergeCell ref="E65:K67"/>
    <mergeCell ref="B66:D66"/>
    <mergeCell ref="B67:D67"/>
    <mergeCell ref="A70:L70"/>
    <mergeCell ref="B71:J71"/>
    <mergeCell ref="A57:L57"/>
    <mergeCell ref="A58:L58"/>
    <mergeCell ref="B59:G59"/>
    <mergeCell ref="H59:N59"/>
    <mergeCell ref="A60:L60"/>
    <mergeCell ref="A61:L62"/>
    <mergeCell ref="M61:N62"/>
    <mergeCell ref="B78:C78"/>
    <mergeCell ref="D78:E78"/>
    <mergeCell ref="F78:G78"/>
    <mergeCell ref="H78:J78"/>
    <mergeCell ref="B79:C79"/>
    <mergeCell ref="D79:E79"/>
    <mergeCell ref="F79:G79"/>
    <mergeCell ref="H79:J79"/>
    <mergeCell ref="B72:J72"/>
    <mergeCell ref="B73:J73"/>
    <mergeCell ref="B74:J74"/>
    <mergeCell ref="B77:C77"/>
    <mergeCell ref="D77:E77"/>
    <mergeCell ref="F77:G77"/>
    <mergeCell ref="H77:J77"/>
    <mergeCell ref="B82:C82"/>
    <mergeCell ref="D82:E82"/>
    <mergeCell ref="F82:G82"/>
    <mergeCell ref="H82:J82"/>
    <mergeCell ref="B83:C83"/>
    <mergeCell ref="D83:E83"/>
    <mergeCell ref="F83:G83"/>
    <mergeCell ref="H83:J83"/>
    <mergeCell ref="B80:C80"/>
    <mergeCell ref="D80:E80"/>
    <mergeCell ref="F80:G80"/>
    <mergeCell ref="H80:J80"/>
    <mergeCell ref="B81:C81"/>
    <mergeCell ref="D81:E81"/>
    <mergeCell ref="F81:G81"/>
    <mergeCell ref="H81:J81"/>
    <mergeCell ref="B86:C86"/>
    <mergeCell ref="D86:E86"/>
    <mergeCell ref="F86:G86"/>
    <mergeCell ref="H86:J86"/>
    <mergeCell ref="B87:C87"/>
    <mergeCell ref="D87:E87"/>
    <mergeCell ref="F87:G87"/>
    <mergeCell ref="H87:J87"/>
    <mergeCell ref="B84:C84"/>
    <mergeCell ref="D84:E84"/>
    <mergeCell ref="F84:G84"/>
    <mergeCell ref="H84:J84"/>
    <mergeCell ref="B85:C85"/>
    <mergeCell ref="D85:E85"/>
    <mergeCell ref="F85:G85"/>
    <mergeCell ref="H85:J85"/>
  </mergeCells>
  <phoneticPr fontId="2"/>
  <conditionalFormatting sqref="A61:L62 A60:E60">
    <cfRule type="expression" dxfId="300" priority="42">
      <formula>$Q$1="○"</formula>
    </cfRule>
  </conditionalFormatting>
  <conditionalFormatting sqref="C39">
    <cfRule type="expression" dxfId="299" priority="40">
      <formula>$C$39&gt;$B$39/2</formula>
    </cfRule>
    <cfRule type="expression" dxfId="298" priority="41">
      <formula>$C$39&gt;10000000</formula>
    </cfRule>
  </conditionalFormatting>
  <conditionalFormatting sqref="C40">
    <cfRule type="expression" dxfId="297" priority="38">
      <formula>$C$40&gt;$B$40/2</formula>
    </cfRule>
    <cfRule type="expression" dxfId="296" priority="39">
      <formula>$C$40&gt;1000000</formula>
    </cfRule>
  </conditionalFormatting>
  <conditionalFormatting sqref="C41">
    <cfRule type="expression" dxfId="295" priority="36">
      <formula>$C$41&gt;$B$41/2</formula>
    </cfRule>
    <cfRule type="expression" dxfId="294" priority="37">
      <formula>$C$41&gt;100000</formula>
    </cfRule>
  </conditionalFormatting>
  <conditionalFormatting sqref="R9">
    <cfRule type="expression" dxfId="293" priority="33">
      <formula>R9="NG"</formula>
    </cfRule>
  </conditionalFormatting>
  <conditionalFormatting sqref="L25:M36">
    <cfRule type="expression" dxfId="292" priority="16">
      <formula>$J25="追加"</formula>
    </cfRule>
    <cfRule type="expression" dxfId="291" priority="35">
      <formula>$J25="新規"</formula>
    </cfRule>
  </conditionalFormatting>
  <conditionalFormatting sqref="B39:B41">
    <cfRule type="expression" dxfId="290" priority="34">
      <formula>($C39+$D39+$E39)&lt;&gt;$B39</formula>
    </cfRule>
  </conditionalFormatting>
  <conditionalFormatting sqref="R39:T41">
    <cfRule type="expression" dxfId="289" priority="31">
      <formula>R39="NG"</formula>
    </cfRule>
    <cfRule type="expression" dxfId="288" priority="32">
      <formula>$R21="NG"</formula>
    </cfRule>
  </conditionalFormatting>
  <conditionalFormatting sqref="T42">
    <cfRule type="expression" dxfId="287" priority="29">
      <formula>T42="NG"</formula>
    </cfRule>
    <cfRule type="expression" dxfId="286" priority="30">
      <formula>$R24="NG"</formula>
    </cfRule>
  </conditionalFormatting>
  <conditionalFormatting sqref="R60:R61">
    <cfRule type="expression" dxfId="285" priority="27">
      <formula>R60="NG"</formula>
    </cfRule>
    <cfRule type="expression" dxfId="284" priority="28">
      <formula>$R43="NG"</formula>
    </cfRule>
  </conditionalFormatting>
  <conditionalFormatting sqref="R65">
    <cfRule type="expression" dxfId="283" priority="26">
      <formula>R65="NG"</formula>
    </cfRule>
  </conditionalFormatting>
  <conditionalFormatting sqref="R3">
    <cfRule type="expression" dxfId="282" priority="24">
      <formula>$R3&lt;&gt;"要修正！"</formula>
    </cfRule>
    <cfRule type="expression" dxfId="281" priority="25">
      <formula>$R3="要修正！"</formula>
    </cfRule>
  </conditionalFormatting>
  <conditionalFormatting sqref="S25:S36">
    <cfRule type="expression" dxfId="280" priority="43">
      <formula>S25="NG"</formula>
    </cfRule>
  </conditionalFormatting>
  <conditionalFormatting sqref="S59">
    <cfRule type="expression" dxfId="279" priority="23">
      <formula>S59="NG"</formula>
    </cfRule>
  </conditionalFormatting>
  <conditionalFormatting sqref="R59">
    <cfRule type="expression" dxfId="278" priority="21">
      <formula>R59="NG"</formula>
    </cfRule>
    <cfRule type="expression" dxfId="277" priority="22">
      <formula>$R42="NG"</formula>
    </cfRule>
  </conditionalFormatting>
  <conditionalFormatting sqref="R72">
    <cfRule type="expression" dxfId="276" priority="20">
      <formula>R72="NG"</formula>
    </cfRule>
  </conditionalFormatting>
  <conditionalFormatting sqref="R25:R36">
    <cfRule type="expression" dxfId="275" priority="19">
      <formula>R25="NG"</formula>
    </cfRule>
  </conditionalFormatting>
  <conditionalFormatting sqref="S12:S19">
    <cfRule type="expression" dxfId="274" priority="17">
      <formula>$S12="NG"</formula>
    </cfRule>
    <cfRule type="expression" dxfId="273" priority="18">
      <formula>$R1048572="NG"</formula>
    </cfRule>
  </conditionalFormatting>
  <conditionalFormatting sqref="T25:T36">
    <cfRule type="expression" dxfId="272" priority="15">
      <formula>T25="NG"</formula>
    </cfRule>
  </conditionalFormatting>
  <conditionalFormatting sqref="L9">
    <cfRule type="expression" dxfId="271" priority="14">
      <formula>$L$9="NG"</formula>
    </cfRule>
  </conditionalFormatting>
  <conditionalFormatting sqref="R4:R5">
    <cfRule type="expression" dxfId="270" priority="13">
      <formula>$R$3="要修正！"</formula>
    </cfRule>
  </conditionalFormatting>
  <conditionalFormatting sqref="A41:H41">
    <cfRule type="expression" dxfId="269" priority="12">
      <formula>$Q$1="○"</formula>
    </cfRule>
  </conditionalFormatting>
  <conditionalFormatting sqref="A55:G55">
    <cfRule type="expression" dxfId="268" priority="11">
      <formula>$Q$1="○"</formula>
    </cfRule>
  </conditionalFormatting>
  <conditionalFormatting sqref="A83:J83">
    <cfRule type="expression" dxfId="267" priority="10">
      <formula>$Q$1="○"</formula>
    </cfRule>
  </conditionalFormatting>
  <conditionalFormatting sqref="J25:J26">
    <cfRule type="expression" dxfId="266" priority="8">
      <formula>$I25="追加"</formula>
    </cfRule>
    <cfRule type="expression" dxfId="265" priority="9">
      <formula>$I25="新規"</formula>
    </cfRule>
  </conditionalFormatting>
  <conditionalFormatting sqref="J27:K36">
    <cfRule type="expression" dxfId="264" priority="6">
      <formula>$I27="追加"</formula>
    </cfRule>
    <cfRule type="expression" dxfId="263" priority="7">
      <formula>$I27="新規"</formula>
    </cfRule>
  </conditionalFormatting>
  <conditionalFormatting sqref="A59:G59">
    <cfRule type="expression" dxfId="262" priority="5">
      <formula>"$Q$1=○"</formula>
    </cfRule>
  </conditionalFormatting>
  <conditionalFormatting sqref="K25">
    <cfRule type="expression" dxfId="261" priority="3">
      <formula>$I25="追加"</formula>
    </cfRule>
    <cfRule type="expression" dxfId="260" priority="4">
      <formula>$I25="新規"</formula>
    </cfRule>
  </conditionalFormatting>
  <conditionalFormatting sqref="K26">
    <cfRule type="expression" dxfId="259" priority="1">
      <formula>$I26="追加"</formula>
    </cfRule>
    <cfRule type="expression" dxfId="258" priority="2">
      <formula>$I26="新規"</formula>
    </cfRule>
  </conditionalFormatting>
  <dataValidations count="2">
    <dataValidation type="list" allowBlank="1" showInputMessage="1" showErrorMessage="1" sqref="E12:E19" xr:uid="{00000000-0002-0000-0600-000000000000}">
      <formula1>$U$12:$U$15</formula1>
    </dataValidation>
    <dataValidation type="list" allowBlank="1" showInputMessage="1" showErrorMessage="1" sqref="Q1 O1" xr:uid="{00000000-0002-0000-0600-000001000000}">
      <formula1>$S$1:$S$2</formula1>
    </dataValidation>
  </dataValidations>
  <pageMargins left="0.70866141732283472" right="0.70866141732283472" top="0.82677165354330717" bottom="0.74803149606299213" header="0.31496062992125984" footer="0.31496062992125984"/>
  <pageSetup paperSize="9" scale="52" fitToHeight="0" orientation="landscape" r:id="rId1"/>
  <headerFooter>
    <oddHeader>&amp;L様式第1号別添-1&amp;R事業参加者用（事業参加者→事業実施主体）</oddHeader>
  </headerFooter>
  <rowBreaks count="1" manualBreakCount="1">
    <brk id="42" max="13" man="1"/>
  </rowBreaks>
  <colBreaks count="1" manualBreakCount="1">
    <brk id="28" max="81"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600-000002000000}">
          <x14:formula1>
            <xm:f>リスト!$H$2:$H$3</xm:f>
          </x14:formula1>
          <xm:sqref>A65:A67 A78:A87</xm:sqref>
        </x14:dataValidation>
        <x14:dataValidation type="list" allowBlank="1" showInputMessage="1" showErrorMessage="1" xr:uid="{00000000-0002-0000-0600-000003000000}">
          <x14:formula1>
            <xm:f>リスト!$K$2:$K$3</xm:f>
          </x14:formula1>
          <xm:sqref>A48:A56</xm:sqref>
        </x14:dataValidation>
        <x14:dataValidation type="list" allowBlank="1" showInputMessage="1" showErrorMessage="1" xr:uid="{00000000-0002-0000-0600-000004000000}">
          <x14:formula1>
            <xm:f>リスト!$H$2:$H$4</xm:f>
          </x14:formula1>
          <xm:sqref>L25:M36 A72:A74</xm:sqref>
        </x14:dataValidation>
        <x14:dataValidation type="list" allowBlank="1" showInputMessage="1" showErrorMessage="1" xr:uid="{00000000-0002-0000-0600-000005000000}">
          <x14:formula1>
            <xm:f>リスト!$G$2:$G$4</xm:f>
          </x14:formula1>
          <xm:sqref>I25:I36</xm:sqref>
        </x14:dataValidation>
        <x14:dataValidation type="list" allowBlank="1" showInputMessage="1" showErrorMessage="1" xr:uid="{00000000-0002-0000-0600-000006000000}">
          <x14:formula1>
            <xm:f>リスト!$E$2:$E$22</xm:f>
          </x14:formula1>
          <xm:sqref>D25:D36</xm:sqref>
        </x14:dataValidation>
        <x14:dataValidation type="list" allowBlank="1" showInputMessage="1" showErrorMessage="1" xr:uid="{00000000-0002-0000-0600-000007000000}">
          <x14:formula1>
            <xm:f>リスト!$D$2:$D$3</xm:f>
          </x14:formula1>
          <xm:sqref>C25:C36</xm:sqref>
        </x14:dataValidation>
        <x14:dataValidation type="list" allowBlank="1" showInputMessage="1" showErrorMessage="1" xr:uid="{00000000-0002-0000-0600-000008000000}">
          <x14:formula1>
            <xm:f>リスト!$C$2:$C$4</xm:f>
          </x14:formula1>
          <xm:sqref>B25:B36</xm:sqref>
        </x14:dataValidation>
        <x14:dataValidation type="list" allowBlank="1" showInputMessage="1" showErrorMessage="1" xr:uid="{00000000-0002-0000-0600-000009000000}">
          <x14:formula1>
            <xm:f>リスト!$J$2:$J$6</xm:f>
          </x14:formula1>
          <xm:sqref>K12:K19</xm:sqref>
        </x14:dataValidation>
        <x14:dataValidation type="list" allowBlank="1" showInputMessage="1" showErrorMessage="1" xr:uid="{00000000-0002-0000-0600-00000A000000}">
          <x14:formula1>
            <xm:f>リスト!$I$2:$I$5</xm:f>
          </x14:formula1>
          <xm:sqref>J12:J19</xm:sqref>
        </x14:dataValidation>
        <x14:dataValidation type="list" allowBlank="1" showInputMessage="1" showErrorMessage="1" xr:uid="{00000000-0002-0000-0600-00000B000000}">
          <x14:formula1>
            <xm:f>リスト!$B$2:$B$11</xm:f>
          </x14:formula1>
          <xm:sqref>I12:I19</xm:sqref>
        </x14:dataValidation>
        <x14:dataValidation type="list" allowBlank="1" showInputMessage="1" showErrorMessage="1" xr:uid="{00000000-0002-0000-0600-00000C000000}">
          <x14:formula1>
            <xm:f>リスト!$A$3:$A$9</xm:f>
          </x14:formula1>
          <xm:sqref>G12:H19</xm:sqref>
        </x14:dataValidation>
        <x14:dataValidation type="list" allowBlank="1" showInputMessage="1" showErrorMessage="1" xr:uid="{00000000-0002-0000-0600-00000D000000}">
          <x14:formula1>
            <xm:f>'C:\Users\113277\Box\【02_課所共有】09_04_生産振興課\R05年度\文書ファイル\03野菜担当\53_国庫事業等\53_08_省エネ型施設園芸産地育成緊急対策事業\53_08_090_令和5年度補正予算省エネ事業例規\04 実施要領\修正中\[（修正中2）実施要領　様式1別添1,2.xlsx]リスト'!#REF!</xm:f>
          </x14:formula1>
          <xm:sqref>A59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Y87"/>
  <sheetViews>
    <sheetView view="pageBreakPreview" zoomScale="90" zoomScaleNormal="100" zoomScaleSheetLayoutView="90" workbookViewId="0">
      <selection activeCell="A2" sqref="A2"/>
    </sheetView>
  </sheetViews>
  <sheetFormatPr defaultRowHeight="22.5" customHeight="1" x14ac:dyDescent="0.15"/>
  <cols>
    <col min="1" max="17" width="14.625" style="21" customWidth="1"/>
    <col min="18" max="18" width="23.25" style="46" customWidth="1"/>
    <col min="19" max="19" width="23.5" style="21" bestFit="1" customWidth="1"/>
    <col min="20" max="20" width="18.875" style="21" bestFit="1" customWidth="1"/>
    <col min="21" max="21" width="11.125" style="21" bestFit="1" customWidth="1"/>
    <col min="22" max="16384" width="9" style="21"/>
  </cols>
  <sheetData>
    <row r="1" spans="1:21" s="18" customFormat="1" ht="22.5" customHeight="1" x14ac:dyDescent="0.15">
      <c r="A1" s="305" t="s">
        <v>243</v>
      </c>
      <c r="B1" s="305"/>
      <c r="C1" s="305"/>
      <c r="D1" s="305"/>
      <c r="E1" s="305"/>
      <c r="F1" s="305"/>
      <c r="G1" s="305"/>
      <c r="H1" s="305"/>
      <c r="I1" s="305"/>
      <c r="J1" s="305"/>
      <c r="K1" s="305"/>
      <c r="L1" s="305"/>
      <c r="M1" s="305"/>
      <c r="N1" s="187" t="s">
        <v>210</v>
      </c>
      <c r="O1" s="201"/>
      <c r="P1" s="188" t="s">
        <v>209</v>
      </c>
      <c r="Q1" s="202"/>
      <c r="R1" s="186" t="s">
        <v>93</v>
      </c>
      <c r="S1" s="130" t="s">
        <v>208</v>
      </c>
      <c r="T1" s="125"/>
    </row>
    <row r="2" spans="1:21" s="19" customFormat="1" ht="17.25" x14ac:dyDescent="0.15">
      <c r="A2" s="169" t="s">
        <v>228</v>
      </c>
      <c r="B2" s="169"/>
      <c r="C2" s="169"/>
      <c r="D2" s="169"/>
      <c r="E2" s="169"/>
      <c r="F2" s="169"/>
      <c r="G2" s="169" t="s">
        <v>232</v>
      </c>
      <c r="H2" s="169"/>
      <c r="I2" s="169"/>
      <c r="J2" s="169"/>
      <c r="K2" s="169"/>
      <c r="L2" s="119"/>
      <c r="M2" s="120"/>
      <c r="N2" s="119"/>
      <c r="O2" s="170"/>
      <c r="P2" s="121"/>
      <c r="Q2" s="121"/>
      <c r="R2" s="43"/>
      <c r="S2" s="103" t="s">
        <v>230</v>
      </c>
      <c r="T2" s="126"/>
      <c r="U2" s="18"/>
    </row>
    <row r="3" spans="1:21" s="19" customFormat="1" ht="22.5" customHeight="1" x14ac:dyDescent="0.15">
      <c r="A3" s="171" t="s">
        <v>59</v>
      </c>
      <c r="B3" s="296"/>
      <c r="C3" s="297"/>
      <c r="D3" s="297"/>
      <c r="E3" s="298"/>
      <c r="F3" s="172"/>
      <c r="G3" s="306" t="s">
        <v>1</v>
      </c>
      <c r="H3" s="308" t="s">
        <v>234</v>
      </c>
      <c r="I3" s="309"/>
      <c r="J3" s="306" t="s">
        <v>2</v>
      </c>
      <c r="K3" s="306" t="s">
        <v>204</v>
      </c>
      <c r="L3" s="310" t="s">
        <v>205</v>
      </c>
      <c r="M3" s="169"/>
      <c r="N3" s="295" t="s">
        <v>203</v>
      </c>
      <c r="O3" s="295"/>
      <c r="P3" s="295"/>
      <c r="Q3" s="169"/>
      <c r="R3" s="44" t="str">
        <f>IF(COUNTIF(R5:U87,"NG"),"要修正！","クリア ! ")</f>
        <v xml:space="preserve">クリア ! </v>
      </c>
      <c r="S3" s="19" t="s">
        <v>189</v>
      </c>
      <c r="U3" s="18"/>
    </row>
    <row r="4" spans="1:21" s="19" customFormat="1" ht="22.5" customHeight="1" x14ac:dyDescent="0.15">
      <c r="A4" s="171" t="s">
        <v>58</v>
      </c>
      <c r="B4" s="296"/>
      <c r="C4" s="297"/>
      <c r="D4" s="297"/>
      <c r="E4" s="298"/>
      <c r="F4" s="172"/>
      <c r="G4" s="307"/>
      <c r="H4" s="200" t="s">
        <v>241</v>
      </c>
      <c r="I4" s="200" t="s">
        <v>242</v>
      </c>
      <c r="J4" s="307"/>
      <c r="K4" s="307"/>
      <c r="L4" s="311"/>
      <c r="M4" s="174"/>
      <c r="N4" s="189" t="s">
        <v>200</v>
      </c>
      <c r="O4" s="190" t="s">
        <v>201</v>
      </c>
      <c r="P4" s="190" t="s">
        <v>204</v>
      </c>
      <c r="Q4" s="169"/>
      <c r="R4" s="299" t="str">
        <f>IF(R3="要修正！","※「クリア！」になるようNG箇所を修正してください。","")</f>
        <v/>
      </c>
    </row>
    <row r="5" spans="1:21" s="19" customFormat="1" ht="22.5" customHeight="1" x14ac:dyDescent="0.15">
      <c r="A5" s="171" t="s">
        <v>60</v>
      </c>
      <c r="B5" s="301"/>
      <c r="C5" s="297"/>
      <c r="D5" s="297"/>
      <c r="E5" s="298"/>
      <c r="F5" s="172"/>
      <c r="G5" s="175" t="s">
        <v>158</v>
      </c>
      <c r="H5" s="176"/>
      <c r="I5" s="176"/>
      <c r="J5" s="177">
        <f>H5-I5</f>
        <v>0</v>
      </c>
      <c r="K5" s="178" t="str">
        <f>IFERROR(J5/H5*100,"")</f>
        <v/>
      </c>
      <c r="L5" s="179"/>
      <c r="M5" s="174"/>
      <c r="N5" s="191"/>
      <c r="O5" s="192">
        <f>H5-N5</f>
        <v>0</v>
      </c>
      <c r="P5" s="193"/>
      <c r="Q5" s="169"/>
      <c r="R5" s="300"/>
    </row>
    <row r="6" spans="1:21" s="19" customFormat="1" ht="22.5" customHeight="1" x14ac:dyDescent="0.15">
      <c r="A6" s="171" t="s">
        <v>61</v>
      </c>
      <c r="B6" s="296"/>
      <c r="C6" s="297"/>
      <c r="D6" s="297"/>
      <c r="E6" s="298"/>
      <c r="F6" s="172"/>
      <c r="G6" s="175" t="s">
        <v>3</v>
      </c>
      <c r="H6" s="176"/>
      <c r="I6" s="176"/>
      <c r="J6" s="177">
        <f t="shared" ref="J6:J8" si="0">H6-I6</f>
        <v>0</v>
      </c>
      <c r="K6" s="178" t="str">
        <f>IFERROR(J6/H6*100,"")</f>
        <v/>
      </c>
      <c r="L6" s="179"/>
      <c r="M6" s="174"/>
      <c r="N6" s="191"/>
      <c r="O6" s="192">
        <f>H6-N6</f>
        <v>0</v>
      </c>
      <c r="P6" s="193"/>
      <c r="Q6" s="169"/>
      <c r="R6" s="45" t="s">
        <v>191</v>
      </c>
      <c r="S6" s="109" t="s">
        <v>199</v>
      </c>
    </row>
    <row r="7" spans="1:21" s="19" customFormat="1" ht="22.5" customHeight="1" x14ac:dyDescent="0.15">
      <c r="A7" s="180"/>
      <c r="B7" s="181"/>
      <c r="C7" s="182"/>
      <c r="D7" s="182"/>
      <c r="E7" s="182"/>
      <c r="F7" s="182"/>
      <c r="G7" s="175" t="s">
        <v>211</v>
      </c>
      <c r="H7" s="176"/>
      <c r="I7" s="176"/>
      <c r="J7" s="177">
        <f t="shared" si="0"/>
        <v>0</v>
      </c>
      <c r="K7" s="178" t="str">
        <f>IFERROR(J7/H7*100,"")</f>
        <v/>
      </c>
      <c r="L7" s="179"/>
      <c r="M7" s="174"/>
      <c r="N7" s="191"/>
      <c r="O7" s="192">
        <f>H7-N7</f>
        <v>0</v>
      </c>
      <c r="P7" s="193"/>
      <c r="Q7" s="169"/>
      <c r="R7" s="45"/>
      <c r="S7" s="109"/>
    </row>
    <row r="8" spans="1:21" s="19" customFormat="1" ht="22.5" customHeight="1" x14ac:dyDescent="0.15">
      <c r="A8" s="180"/>
      <c r="B8" s="181"/>
      <c r="C8" s="182"/>
      <c r="D8" s="182"/>
      <c r="E8" s="182"/>
      <c r="F8" s="182"/>
      <c r="G8" s="175" t="s">
        <v>212</v>
      </c>
      <c r="H8" s="176"/>
      <c r="I8" s="176"/>
      <c r="J8" s="177">
        <f t="shared" si="0"/>
        <v>0</v>
      </c>
      <c r="K8" s="178" t="str">
        <f>IFERROR(J8/H8*100,"")</f>
        <v/>
      </c>
      <c r="L8" s="179"/>
      <c r="M8" s="174"/>
      <c r="N8" s="191"/>
      <c r="O8" s="192">
        <f>H8-N8</f>
        <v>0</v>
      </c>
      <c r="P8" s="193"/>
      <c r="Q8" s="169"/>
      <c r="R8" s="45"/>
      <c r="S8" s="109"/>
    </row>
    <row r="9" spans="1:21" s="19" customFormat="1" ht="22.5" customHeight="1" x14ac:dyDescent="0.15">
      <c r="A9" s="169"/>
      <c r="B9" s="169"/>
      <c r="C9" s="169"/>
      <c r="D9" s="169"/>
      <c r="E9" s="183"/>
      <c r="F9" s="183"/>
      <c r="G9" s="175" t="s">
        <v>36</v>
      </c>
      <c r="H9" s="177">
        <f>H5+H6*0.939+H7*1.299+H8*1.56</f>
        <v>0</v>
      </c>
      <c r="I9" s="177">
        <f>I5+I6*0.939+I7*1.299+I8*1.56</f>
        <v>0</v>
      </c>
      <c r="J9" s="177">
        <f>J5+J6*0.939+J7*1.299+J8*1.56</f>
        <v>0</v>
      </c>
      <c r="K9" s="178" t="str">
        <f>IFERROR(J9/H9*100,"")</f>
        <v/>
      </c>
      <c r="L9" s="173" t="str">
        <f>IF((K9=""),"",IF(K9&gt;=5,"OK","NG"))</f>
        <v/>
      </c>
      <c r="M9" s="174"/>
      <c r="N9" s="194">
        <f>N5+N6*0.939+N7*1.299+N8*1.56</f>
        <v>0</v>
      </c>
      <c r="O9" s="188">
        <f>O5+O6*0.939+O7*1.299+O8*1.56</f>
        <v>0</v>
      </c>
      <c r="P9" s="188" t="str">
        <f>IFERROR(O9/H9*100,"")</f>
        <v/>
      </c>
      <c r="Q9" s="169"/>
      <c r="R9" s="112" t="str">
        <f>IF((L9&lt;&gt;"NG"),"OK","NG")</f>
        <v>OK</v>
      </c>
      <c r="S9" s="110" t="str">
        <f>IF(AND((O1="○"),(K9&lt;10)),"NG","OK")</f>
        <v>OK</v>
      </c>
    </row>
    <row r="10" spans="1:21" ht="22.5" customHeight="1" x14ac:dyDescent="0.15">
      <c r="A10" s="184" t="s">
        <v>235</v>
      </c>
      <c r="B10" s="184"/>
      <c r="C10" s="184"/>
      <c r="D10" s="184"/>
      <c r="E10" s="184"/>
      <c r="F10" s="184"/>
      <c r="G10" s="184"/>
      <c r="H10" s="184"/>
      <c r="I10" s="184"/>
      <c r="J10" s="184"/>
      <c r="K10" s="184"/>
      <c r="L10" s="184"/>
      <c r="M10" s="184"/>
      <c r="N10" s="185"/>
      <c r="O10" s="184"/>
      <c r="P10" s="18"/>
      <c r="Q10" s="18"/>
    </row>
    <row r="11" spans="1:21" s="48" customFormat="1" ht="17.25" x14ac:dyDescent="0.15">
      <c r="A11" s="22" t="s">
        <v>38</v>
      </c>
      <c r="B11" s="257" t="s">
        <v>21</v>
      </c>
      <c r="C11" s="258"/>
      <c r="D11" s="22" t="s">
        <v>22</v>
      </c>
      <c r="E11" s="22" t="s">
        <v>231</v>
      </c>
      <c r="F11" s="22" t="s">
        <v>215</v>
      </c>
      <c r="G11" s="211" t="s">
        <v>88</v>
      </c>
      <c r="H11" s="211" t="s">
        <v>89</v>
      </c>
      <c r="I11" s="206" t="s">
        <v>67</v>
      </c>
      <c r="J11" s="206" t="s">
        <v>148</v>
      </c>
      <c r="K11" s="206" t="s">
        <v>116</v>
      </c>
      <c r="L11" s="302" t="s">
        <v>128</v>
      </c>
      <c r="M11" s="303"/>
      <c r="N11" s="304"/>
      <c r="O11" s="47"/>
      <c r="P11" s="128"/>
      <c r="Q11" s="129"/>
      <c r="R11" s="23" t="s">
        <v>190</v>
      </c>
      <c r="S11" s="47" t="s">
        <v>193</v>
      </c>
      <c r="U11" s="21"/>
    </row>
    <row r="12" spans="1:21" ht="22.5" customHeight="1" x14ac:dyDescent="0.15">
      <c r="A12" s="203"/>
      <c r="B12" s="293"/>
      <c r="C12" s="294"/>
      <c r="D12" s="12"/>
      <c r="E12" s="214"/>
      <c r="F12" s="13"/>
      <c r="G12" s="14"/>
      <c r="H12" s="14"/>
      <c r="I12" s="15"/>
      <c r="J12" s="15"/>
      <c r="K12" s="15"/>
      <c r="L12" s="241"/>
      <c r="M12" s="243"/>
      <c r="N12" s="242"/>
      <c r="O12" s="47"/>
      <c r="P12" s="18"/>
      <c r="Q12" s="18"/>
      <c r="R12" s="205" t="str">
        <f>IFERROR(INDEX(E12:E19,MATCH(MAX(D12:D19),D12:D19,0)),"")</f>
        <v/>
      </c>
      <c r="S12" s="102" t="str">
        <f t="shared" ref="S12:S19" si="1">IF(OR(D12=0,D12=""),"OK",(IF(OR(G12=""),"NG","OK")))</f>
        <v>OK</v>
      </c>
      <c r="U12" s="21" t="s">
        <v>216</v>
      </c>
    </row>
    <row r="13" spans="1:21" ht="22.5" customHeight="1" x14ac:dyDescent="0.15">
      <c r="A13" s="203"/>
      <c r="B13" s="293"/>
      <c r="C13" s="294"/>
      <c r="D13" s="12"/>
      <c r="E13" s="214"/>
      <c r="F13" s="13"/>
      <c r="G13" s="14"/>
      <c r="H13" s="14"/>
      <c r="I13" s="15"/>
      <c r="J13" s="15"/>
      <c r="K13" s="15"/>
      <c r="L13" s="241"/>
      <c r="M13" s="243"/>
      <c r="N13" s="242"/>
      <c r="O13" s="47"/>
      <c r="P13" s="18"/>
      <c r="Q13" s="18"/>
      <c r="R13" s="101"/>
      <c r="S13" s="102" t="str">
        <f>IF(OR(D13=0,D13=""),"OK",(IF(OR(G13=""),"NG","OK")))</f>
        <v>OK</v>
      </c>
      <c r="U13" s="21" t="s">
        <v>218</v>
      </c>
    </row>
    <row r="14" spans="1:21" ht="22.5" customHeight="1" x14ac:dyDescent="0.15">
      <c r="A14" s="203"/>
      <c r="B14" s="293"/>
      <c r="C14" s="294"/>
      <c r="D14" s="12"/>
      <c r="E14" s="214"/>
      <c r="F14" s="13"/>
      <c r="G14" s="14"/>
      <c r="H14" s="14"/>
      <c r="I14" s="15"/>
      <c r="J14" s="15"/>
      <c r="K14" s="15"/>
      <c r="L14" s="241"/>
      <c r="M14" s="243"/>
      <c r="N14" s="242"/>
      <c r="O14" s="47"/>
      <c r="P14" s="18"/>
      <c r="Q14" s="18"/>
      <c r="R14" s="101"/>
      <c r="S14" s="102" t="str">
        <f>IF(OR(D14=0,D14=""),"OK",(IF(OR(G14=""),"NG","OK")))</f>
        <v>OK</v>
      </c>
      <c r="U14" s="21" t="s">
        <v>217</v>
      </c>
    </row>
    <row r="15" spans="1:21" ht="22.5" customHeight="1" x14ac:dyDescent="0.15">
      <c r="A15" s="203"/>
      <c r="B15" s="293"/>
      <c r="C15" s="294"/>
      <c r="D15" s="12"/>
      <c r="E15" s="214"/>
      <c r="F15" s="13"/>
      <c r="G15" s="14"/>
      <c r="H15" s="14"/>
      <c r="I15" s="15"/>
      <c r="J15" s="15"/>
      <c r="K15" s="15"/>
      <c r="L15" s="241"/>
      <c r="M15" s="243"/>
      <c r="N15" s="242"/>
      <c r="O15" s="47"/>
      <c r="P15" s="18"/>
      <c r="Q15" s="18"/>
      <c r="R15" s="101"/>
      <c r="S15" s="102" t="str">
        <f t="shared" si="1"/>
        <v>OK</v>
      </c>
      <c r="U15" s="138" t="s">
        <v>219</v>
      </c>
    </row>
    <row r="16" spans="1:21" ht="22.5" customHeight="1" x14ac:dyDescent="0.15">
      <c r="A16" s="203"/>
      <c r="B16" s="293"/>
      <c r="C16" s="294"/>
      <c r="D16" s="12"/>
      <c r="E16" s="214"/>
      <c r="F16" s="13"/>
      <c r="G16" s="14"/>
      <c r="H16" s="14"/>
      <c r="I16" s="15"/>
      <c r="J16" s="15"/>
      <c r="K16" s="15"/>
      <c r="L16" s="241"/>
      <c r="M16" s="243"/>
      <c r="N16" s="242"/>
      <c r="O16" s="47"/>
      <c r="P16" s="18"/>
      <c r="Q16" s="18"/>
      <c r="R16" s="101"/>
      <c r="S16" s="102" t="str">
        <f t="shared" si="1"/>
        <v>OK</v>
      </c>
    </row>
    <row r="17" spans="1:21" ht="22.5" customHeight="1" x14ac:dyDescent="0.15">
      <c r="A17" s="203"/>
      <c r="B17" s="293"/>
      <c r="C17" s="294"/>
      <c r="D17" s="12"/>
      <c r="E17" s="214"/>
      <c r="F17" s="13"/>
      <c r="G17" s="14"/>
      <c r="H17" s="14"/>
      <c r="I17" s="15"/>
      <c r="J17" s="15"/>
      <c r="K17" s="15"/>
      <c r="L17" s="241"/>
      <c r="M17" s="243"/>
      <c r="N17" s="242"/>
      <c r="O17" s="47"/>
      <c r="P17" s="18"/>
      <c r="Q17" s="18"/>
      <c r="R17" s="101"/>
      <c r="S17" s="102" t="str">
        <f t="shared" si="1"/>
        <v>OK</v>
      </c>
    </row>
    <row r="18" spans="1:21" ht="22.5" customHeight="1" x14ac:dyDescent="0.15">
      <c r="A18" s="203"/>
      <c r="B18" s="293"/>
      <c r="C18" s="294"/>
      <c r="D18" s="12"/>
      <c r="E18" s="214"/>
      <c r="F18" s="13"/>
      <c r="G18" s="14"/>
      <c r="H18" s="14"/>
      <c r="I18" s="15"/>
      <c r="J18" s="15"/>
      <c r="K18" s="15"/>
      <c r="L18" s="241"/>
      <c r="M18" s="243"/>
      <c r="N18" s="242"/>
      <c r="O18" s="47"/>
      <c r="P18" s="18"/>
      <c r="Q18" s="18"/>
      <c r="R18" s="101"/>
      <c r="S18" s="102" t="str">
        <f t="shared" si="1"/>
        <v>OK</v>
      </c>
    </row>
    <row r="19" spans="1:21" ht="22.5" customHeight="1" x14ac:dyDescent="0.15">
      <c r="A19" s="203"/>
      <c r="B19" s="293"/>
      <c r="C19" s="294"/>
      <c r="D19" s="12"/>
      <c r="E19" s="214"/>
      <c r="F19" s="13"/>
      <c r="G19" s="14"/>
      <c r="H19" s="14"/>
      <c r="I19" s="15"/>
      <c r="J19" s="15"/>
      <c r="K19" s="15"/>
      <c r="L19" s="241"/>
      <c r="M19" s="243"/>
      <c r="N19" s="242"/>
      <c r="O19" s="47"/>
      <c r="P19" s="18"/>
      <c r="Q19" s="18"/>
      <c r="R19" s="101"/>
      <c r="S19" s="102" t="str">
        <f t="shared" si="1"/>
        <v>OK</v>
      </c>
    </row>
    <row r="20" spans="1:21" ht="17.25" x14ac:dyDescent="0.15">
      <c r="A20" s="209" t="s">
        <v>0</v>
      </c>
      <c r="B20" s="255" t="s">
        <v>34</v>
      </c>
      <c r="C20" s="256"/>
      <c r="D20" s="20">
        <f>SUM(D12:D19)</f>
        <v>0</v>
      </c>
      <c r="E20" s="209" t="s">
        <v>34</v>
      </c>
      <c r="F20" s="209"/>
      <c r="G20" s="204"/>
      <c r="H20" s="204" t="s">
        <v>34</v>
      </c>
      <c r="I20" s="204" t="s">
        <v>34</v>
      </c>
      <c r="J20" s="204" t="s">
        <v>34</v>
      </c>
      <c r="K20" s="204" t="s">
        <v>34</v>
      </c>
      <c r="L20" s="255" t="s">
        <v>34</v>
      </c>
      <c r="M20" s="259"/>
      <c r="N20" s="256"/>
      <c r="O20" s="47"/>
      <c r="P20" s="18"/>
      <c r="Q20" s="18"/>
      <c r="R20" s="21"/>
    </row>
    <row r="21" spans="1:21" ht="17.25" x14ac:dyDescent="0.15">
      <c r="A21" s="23"/>
      <c r="B21" s="24"/>
      <c r="C21" s="24"/>
      <c r="O21" s="47"/>
      <c r="P21" s="18"/>
      <c r="Q21" s="18"/>
      <c r="R21" s="21"/>
    </row>
    <row r="22" spans="1:21" ht="17.25" x14ac:dyDescent="0.15">
      <c r="A22" s="25" t="s">
        <v>229</v>
      </c>
      <c r="B22" s="26"/>
      <c r="C22" s="26"/>
      <c r="O22" s="47"/>
      <c r="P22" s="18"/>
      <c r="R22" s="21"/>
    </row>
    <row r="23" spans="1:21" s="49" customFormat="1" ht="17.25" x14ac:dyDescent="0.15">
      <c r="A23" s="288" t="s">
        <v>38</v>
      </c>
      <c r="B23" s="288" t="s">
        <v>69</v>
      </c>
      <c r="C23" s="290" t="s">
        <v>104</v>
      </c>
      <c r="D23" s="291" t="s">
        <v>4</v>
      </c>
      <c r="E23" s="292"/>
      <c r="F23" s="292"/>
      <c r="G23" s="292"/>
      <c r="H23" s="292"/>
      <c r="I23" s="288" t="s">
        <v>222</v>
      </c>
      <c r="J23" s="282" t="s">
        <v>80</v>
      </c>
      <c r="K23" s="282"/>
      <c r="L23" s="282"/>
      <c r="M23" s="282"/>
      <c r="N23" s="21"/>
      <c r="O23" s="47"/>
      <c r="P23" s="18"/>
      <c r="Q23" s="111"/>
      <c r="R23" s="21" t="s">
        <v>152</v>
      </c>
      <c r="S23" s="21" t="s">
        <v>152</v>
      </c>
      <c r="U23" s="21"/>
    </row>
    <row r="24" spans="1:21" s="51" customFormat="1" ht="17.25" x14ac:dyDescent="0.15">
      <c r="A24" s="289"/>
      <c r="B24" s="289"/>
      <c r="C24" s="289"/>
      <c r="D24" s="210" t="s">
        <v>122</v>
      </c>
      <c r="E24" s="291" t="s">
        <v>107</v>
      </c>
      <c r="F24" s="292"/>
      <c r="G24" s="210" t="s">
        <v>220</v>
      </c>
      <c r="H24" s="213" t="s">
        <v>221</v>
      </c>
      <c r="I24" s="289"/>
      <c r="J24" s="212" t="s">
        <v>223</v>
      </c>
      <c r="K24" s="151" t="s">
        <v>224</v>
      </c>
      <c r="L24" s="152" t="s">
        <v>225</v>
      </c>
      <c r="M24" s="212" t="s">
        <v>226</v>
      </c>
      <c r="N24" s="21"/>
      <c r="O24" s="47"/>
      <c r="P24" s="18"/>
      <c r="Q24" s="111"/>
      <c r="R24" s="50" t="s">
        <v>172</v>
      </c>
      <c r="S24" s="50" t="s">
        <v>195</v>
      </c>
      <c r="T24" s="51" t="s">
        <v>194</v>
      </c>
      <c r="U24" s="21"/>
    </row>
    <row r="25" spans="1:21" ht="22.5" customHeight="1" x14ac:dyDescent="0.15">
      <c r="A25" s="39"/>
      <c r="B25" s="14"/>
      <c r="C25" s="14"/>
      <c r="D25" s="14"/>
      <c r="E25" s="285"/>
      <c r="F25" s="286"/>
      <c r="G25" s="16"/>
      <c r="H25" s="16"/>
      <c r="I25" s="40"/>
      <c r="J25" s="39"/>
      <c r="K25" s="39"/>
      <c r="L25" s="141" t="s">
        <v>6</v>
      </c>
      <c r="M25" s="141" t="s">
        <v>6</v>
      </c>
      <c r="O25" s="47"/>
      <c r="P25" s="18"/>
      <c r="Q25" s="111"/>
      <c r="R25" s="102" t="str">
        <f>IF(OR(I25="新規",I25="追加",I25=""),"OK",(IF(AND(J25="",K25=""),"NG","OK")))</f>
        <v>OK</v>
      </c>
      <c r="S25" s="102" t="str">
        <f>IF(OR(I25="新規",I25="追加",I25=""),"OK",(IF(OR(AND(L25="",M25=""),AND(L25="",M25="□"),AND(L25="□",M25=""),AND(L25="□",M25="□")),"NG","OK")))</f>
        <v>OK</v>
      </c>
      <c r="T25" s="102" t="str">
        <f>IF(OR(AND(D25&lt;&gt;"",E25&lt;&gt;"",G25&lt;&gt;"",H25&lt;&gt;"",I25&lt;&gt;""),(D25="")),"OK","NG")</f>
        <v>OK</v>
      </c>
    </row>
    <row r="26" spans="1:21" ht="22.5" customHeight="1" x14ac:dyDescent="0.15">
      <c r="A26" s="39"/>
      <c r="B26" s="14"/>
      <c r="C26" s="14"/>
      <c r="D26" s="14"/>
      <c r="E26" s="285"/>
      <c r="F26" s="287"/>
      <c r="G26" s="16"/>
      <c r="H26" s="16"/>
      <c r="I26" s="40"/>
      <c r="J26" s="39"/>
      <c r="K26" s="39"/>
      <c r="L26" s="141" t="s">
        <v>6</v>
      </c>
      <c r="M26" s="141" t="s">
        <v>6</v>
      </c>
      <c r="O26" s="47"/>
      <c r="P26" s="18"/>
      <c r="Q26" s="111"/>
      <c r="R26" s="102" t="str">
        <f t="shared" ref="R26:R36" si="2">IF(OR(I26="新規",I26="追加",I26=""),"OK",(IF(AND(J26="",K26=""),"NG","OK")))</f>
        <v>OK</v>
      </c>
      <c r="S26" s="102" t="str">
        <f t="shared" ref="S26:S36" si="3">IF(OR(I26="新規",I26="追加",I26=""),"OK",(IF(OR(AND(L26="",M26=""),AND(L26="",M26="□"),AND(L26="□",M26=""),AND(L26="□",M26="□")),"NG","OK")))</f>
        <v>OK</v>
      </c>
      <c r="T26" s="102" t="str">
        <f t="shared" ref="T26:T36" si="4">IF(OR(AND(D26&lt;&gt;"",E26&lt;&gt;"",G26&lt;&gt;"",H26&lt;&gt;"",I26&lt;&gt;""),(D26="")),"OK","NG")</f>
        <v>OK</v>
      </c>
    </row>
    <row r="27" spans="1:21" ht="22.5" customHeight="1" x14ac:dyDescent="0.15">
      <c r="A27" s="39"/>
      <c r="B27" s="14"/>
      <c r="C27" s="14"/>
      <c r="D27" s="14"/>
      <c r="E27" s="285"/>
      <c r="F27" s="287"/>
      <c r="G27" s="16"/>
      <c r="H27" s="38"/>
      <c r="I27" s="40"/>
      <c r="J27" s="39"/>
      <c r="K27" s="39"/>
      <c r="L27" s="141" t="s">
        <v>6</v>
      </c>
      <c r="M27" s="141" t="s">
        <v>6</v>
      </c>
      <c r="O27" s="47"/>
      <c r="P27" s="18"/>
      <c r="Q27" s="111"/>
      <c r="R27" s="102" t="str">
        <f t="shared" si="2"/>
        <v>OK</v>
      </c>
      <c r="S27" s="102" t="str">
        <f t="shared" si="3"/>
        <v>OK</v>
      </c>
      <c r="T27" s="102" t="str">
        <f t="shared" si="4"/>
        <v>OK</v>
      </c>
    </row>
    <row r="28" spans="1:21" ht="22.5" customHeight="1" x14ac:dyDescent="0.15">
      <c r="A28" s="39"/>
      <c r="B28" s="14"/>
      <c r="C28" s="14"/>
      <c r="D28" s="14"/>
      <c r="E28" s="285"/>
      <c r="F28" s="286"/>
      <c r="G28" s="139"/>
      <c r="H28" s="16"/>
      <c r="I28" s="40"/>
      <c r="J28" s="39"/>
      <c r="K28" s="39"/>
      <c r="L28" s="141" t="s">
        <v>6</v>
      </c>
      <c r="M28" s="141" t="s">
        <v>6</v>
      </c>
      <c r="O28" s="47"/>
      <c r="P28" s="18"/>
      <c r="Q28" s="111"/>
      <c r="R28" s="102" t="str">
        <f t="shared" si="2"/>
        <v>OK</v>
      </c>
      <c r="S28" s="102" t="str">
        <f t="shared" si="3"/>
        <v>OK</v>
      </c>
      <c r="T28" s="102" t="str">
        <f t="shared" si="4"/>
        <v>OK</v>
      </c>
    </row>
    <row r="29" spans="1:21" ht="22.5" customHeight="1" x14ac:dyDescent="0.15">
      <c r="A29" s="39"/>
      <c r="B29" s="14"/>
      <c r="C29" s="14"/>
      <c r="D29" s="14"/>
      <c r="E29" s="285"/>
      <c r="F29" s="286"/>
      <c r="G29" s="140"/>
      <c r="H29" s="16"/>
      <c r="I29" s="40"/>
      <c r="J29" s="39"/>
      <c r="K29" s="39"/>
      <c r="L29" s="141" t="s">
        <v>6</v>
      </c>
      <c r="M29" s="141" t="s">
        <v>6</v>
      </c>
      <c r="O29" s="47"/>
      <c r="P29" s="18"/>
      <c r="Q29" s="111"/>
      <c r="R29" s="102" t="str">
        <f t="shared" si="2"/>
        <v>OK</v>
      </c>
      <c r="S29" s="102" t="str">
        <f t="shared" si="3"/>
        <v>OK</v>
      </c>
      <c r="T29" s="102" t="str">
        <f t="shared" si="4"/>
        <v>OK</v>
      </c>
    </row>
    <row r="30" spans="1:21" ht="22.5" customHeight="1" x14ac:dyDescent="0.15">
      <c r="A30" s="39"/>
      <c r="B30" s="14"/>
      <c r="C30" s="14"/>
      <c r="D30" s="14"/>
      <c r="E30" s="285"/>
      <c r="F30" s="286"/>
      <c r="G30" s="139"/>
      <c r="H30" s="16"/>
      <c r="I30" s="40"/>
      <c r="J30" s="39"/>
      <c r="K30" s="39"/>
      <c r="L30" s="141" t="s">
        <v>6</v>
      </c>
      <c r="M30" s="141" t="s">
        <v>6</v>
      </c>
      <c r="O30" s="47"/>
      <c r="P30" s="18"/>
      <c r="Q30" s="111"/>
      <c r="R30" s="102" t="str">
        <f t="shared" si="2"/>
        <v>OK</v>
      </c>
      <c r="S30" s="102" t="str">
        <f t="shared" si="3"/>
        <v>OK</v>
      </c>
      <c r="T30" s="102" t="str">
        <f t="shared" si="4"/>
        <v>OK</v>
      </c>
    </row>
    <row r="31" spans="1:21" ht="22.5" customHeight="1" x14ac:dyDescent="0.15">
      <c r="A31" s="39"/>
      <c r="B31" s="14"/>
      <c r="C31" s="14"/>
      <c r="D31" s="14"/>
      <c r="E31" s="285"/>
      <c r="F31" s="286"/>
      <c r="G31" s="139"/>
      <c r="H31" s="16"/>
      <c r="I31" s="40"/>
      <c r="J31" s="39"/>
      <c r="K31" s="39"/>
      <c r="L31" s="141" t="s">
        <v>6</v>
      </c>
      <c r="M31" s="141" t="s">
        <v>6</v>
      </c>
      <c r="O31" s="47"/>
      <c r="P31" s="18"/>
      <c r="Q31" s="111"/>
      <c r="R31" s="102" t="str">
        <f t="shared" si="2"/>
        <v>OK</v>
      </c>
      <c r="S31" s="102" t="str">
        <f t="shared" si="3"/>
        <v>OK</v>
      </c>
      <c r="T31" s="102" t="str">
        <f t="shared" si="4"/>
        <v>OK</v>
      </c>
    </row>
    <row r="32" spans="1:21" ht="22.5" customHeight="1" x14ac:dyDescent="0.15">
      <c r="A32" s="39"/>
      <c r="B32" s="14"/>
      <c r="C32" s="14"/>
      <c r="D32" s="14"/>
      <c r="E32" s="285"/>
      <c r="F32" s="286"/>
      <c r="G32" s="139"/>
      <c r="H32" s="16"/>
      <c r="I32" s="40"/>
      <c r="J32" s="39"/>
      <c r="K32" s="39"/>
      <c r="L32" s="141" t="s">
        <v>6</v>
      </c>
      <c r="M32" s="141" t="s">
        <v>6</v>
      </c>
      <c r="O32" s="47"/>
      <c r="P32" s="18"/>
      <c r="Q32" s="111"/>
      <c r="R32" s="102" t="str">
        <f t="shared" si="2"/>
        <v>OK</v>
      </c>
      <c r="S32" s="102" t="str">
        <f t="shared" si="3"/>
        <v>OK</v>
      </c>
      <c r="T32" s="102" t="str">
        <f t="shared" si="4"/>
        <v>OK</v>
      </c>
    </row>
    <row r="33" spans="1:25" ht="22.5" customHeight="1" x14ac:dyDescent="0.15">
      <c r="A33" s="39"/>
      <c r="B33" s="14"/>
      <c r="C33" s="14"/>
      <c r="D33" s="14"/>
      <c r="E33" s="285"/>
      <c r="F33" s="286"/>
      <c r="G33" s="139"/>
      <c r="H33" s="16"/>
      <c r="I33" s="40"/>
      <c r="J33" s="39"/>
      <c r="K33" s="39"/>
      <c r="L33" s="141" t="s">
        <v>6</v>
      </c>
      <c r="M33" s="141" t="s">
        <v>6</v>
      </c>
      <c r="O33" s="47"/>
      <c r="P33" s="18"/>
      <c r="Q33" s="111"/>
      <c r="R33" s="102" t="str">
        <f t="shared" si="2"/>
        <v>OK</v>
      </c>
      <c r="S33" s="102" t="str">
        <f t="shared" si="3"/>
        <v>OK</v>
      </c>
      <c r="T33" s="102" t="str">
        <f t="shared" si="4"/>
        <v>OK</v>
      </c>
    </row>
    <row r="34" spans="1:25" ht="22.5" customHeight="1" x14ac:dyDescent="0.15">
      <c r="A34" s="39"/>
      <c r="B34" s="14"/>
      <c r="C34" s="14"/>
      <c r="D34" s="14"/>
      <c r="E34" s="285"/>
      <c r="F34" s="286"/>
      <c r="G34" s="139"/>
      <c r="H34" s="16"/>
      <c r="I34" s="40"/>
      <c r="J34" s="39"/>
      <c r="K34" s="39"/>
      <c r="L34" s="141" t="s">
        <v>6</v>
      </c>
      <c r="M34" s="141" t="s">
        <v>6</v>
      </c>
      <c r="O34" s="47"/>
      <c r="P34" s="18"/>
      <c r="Q34" s="111"/>
      <c r="R34" s="102" t="str">
        <f t="shared" si="2"/>
        <v>OK</v>
      </c>
      <c r="S34" s="102" t="str">
        <f t="shared" si="3"/>
        <v>OK</v>
      </c>
      <c r="T34" s="102" t="str">
        <f t="shared" si="4"/>
        <v>OK</v>
      </c>
    </row>
    <row r="35" spans="1:25" ht="22.5" customHeight="1" x14ac:dyDescent="0.15">
      <c r="A35" s="39"/>
      <c r="B35" s="14"/>
      <c r="C35" s="14"/>
      <c r="D35" s="14"/>
      <c r="E35" s="285"/>
      <c r="F35" s="286"/>
      <c r="G35" s="139"/>
      <c r="H35" s="16"/>
      <c r="I35" s="40"/>
      <c r="J35" s="39"/>
      <c r="K35" s="39"/>
      <c r="L35" s="141" t="s">
        <v>6</v>
      </c>
      <c r="M35" s="141" t="s">
        <v>6</v>
      </c>
      <c r="O35" s="47"/>
      <c r="P35" s="18"/>
      <c r="Q35" s="111"/>
      <c r="R35" s="102" t="str">
        <f t="shared" si="2"/>
        <v>OK</v>
      </c>
      <c r="S35" s="102" t="str">
        <f t="shared" si="3"/>
        <v>OK</v>
      </c>
      <c r="T35" s="102" t="str">
        <f t="shared" si="4"/>
        <v>OK</v>
      </c>
    </row>
    <row r="36" spans="1:25" ht="22.5" customHeight="1" x14ac:dyDescent="0.15">
      <c r="A36" s="39"/>
      <c r="B36" s="14"/>
      <c r="C36" s="14"/>
      <c r="D36" s="14"/>
      <c r="E36" s="285"/>
      <c r="F36" s="286"/>
      <c r="G36" s="139"/>
      <c r="H36" s="16"/>
      <c r="I36" s="40"/>
      <c r="J36" s="39"/>
      <c r="K36" s="39"/>
      <c r="L36" s="141" t="s">
        <v>6</v>
      </c>
      <c r="M36" s="141" t="s">
        <v>6</v>
      </c>
      <c r="O36" s="47"/>
      <c r="P36" s="18"/>
      <c r="Q36" s="111"/>
      <c r="R36" s="102" t="str">
        <f t="shared" si="2"/>
        <v>OK</v>
      </c>
      <c r="S36" s="102" t="str">
        <f t="shared" si="3"/>
        <v>OK</v>
      </c>
      <c r="T36" s="102" t="str">
        <f t="shared" si="4"/>
        <v>OK</v>
      </c>
    </row>
    <row r="37" spans="1:25" ht="13.5" x14ac:dyDescent="0.15">
      <c r="G37" s="27"/>
      <c r="O37" s="47"/>
      <c r="Q37" s="111"/>
    </row>
    <row r="38" spans="1:25" s="28" customFormat="1" ht="13.5" x14ac:dyDescent="0.15">
      <c r="A38" s="204" t="s">
        <v>25</v>
      </c>
      <c r="B38" s="204" t="s">
        <v>185</v>
      </c>
      <c r="C38" s="204" t="s">
        <v>186</v>
      </c>
      <c r="D38" s="204" t="s">
        <v>187</v>
      </c>
      <c r="E38" s="204" t="s">
        <v>188</v>
      </c>
      <c r="F38" s="284" t="s">
        <v>37</v>
      </c>
      <c r="G38" s="284"/>
      <c r="H38" s="284" t="s">
        <v>112</v>
      </c>
      <c r="I38" s="284"/>
      <c r="J38" s="47"/>
      <c r="O38" s="47"/>
      <c r="R38" s="52" t="s">
        <v>31</v>
      </c>
      <c r="S38" s="53" t="s">
        <v>111</v>
      </c>
      <c r="T38" s="53" t="s">
        <v>136</v>
      </c>
    </row>
    <row r="39" spans="1:25" ht="22.5" customHeight="1" x14ac:dyDescent="0.15">
      <c r="A39" s="29" t="s">
        <v>100</v>
      </c>
      <c r="B39" s="20">
        <f>SUMIF(B$25:B$36,A39,H$25:H$36)</f>
        <v>0</v>
      </c>
      <c r="C39" s="12"/>
      <c r="D39" s="12"/>
      <c r="E39" s="12"/>
      <c r="F39" s="281"/>
      <c r="G39" s="281"/>
      <c r="H39" s="282" t="s">
        <v>108</v>
      </c>
      <c r="I39" s="282"/>
      <c r="J39" s="142"/>
      <c r="K39" s="30"/>
      <c r="L39" s="30"/>
      <c r="M39" s="30"/>
      <c r="N39" s="30"/>
      <c r="O39" s="30"/>
      <c r="P39" s="30"/>
      <c r="Q39" s="30"/>
      <c r="R39" s="102" t="str">
        <f>IF(C39&lt;=10000000,"OK","NG")</f>
        <v>OK</v>
      </c>
      <c r="S39" s="102" t="str">
        <f>IF(C39&lt;=B39/2,"OK","NG")</f>
        <v>OK</v>
      </c>
      <c r="T39" s="102" t="str">
        <f>IF(B39=C39+D39+E39,"OK","NG")</f>
        <v>OK</v>
      </c>
      <c r="U39" s="54"/>
      <c r="V39" s="50"/>
      <c r="W39" s="50"/>
      <c r="X39" s="50"/>
      <c r="Y39" s="50"/>
    </row>
    <row r="40" spans="1:25" ht="22.5" customHeight="1" x14ac:dyDescent="0.15">
      <c r="A40" s="29" t="s">
        <v>27</v>
      </c>
      <c r="B40" s="20">
        <f>SUMIF(B$25:B$36,A40,H$25:H$36)</f>
        <v>0</v>
      </c>
      <c r="C40" s="12"/>
      <c r="D40" s="12"/>
      <c r="E40" s="12"/>
      <c r="F40" s="281"/>
      <c r="G40" s="281"/>
      <c r="H40" s="282" t="s">
        <v>109</v>
      </c>
      <c r="I40" s="282"/>
      <c r="J40" s="142"/>
      <c r="K40" s="30"/>
      <c r="L40" s="30"/>
      <c r="M40" s="30"/>
      <c r="N40" s="30"/>
      <c r="O40" s="30"/>
      <c r="P40" s="30"/>
      <c r="Q40" s="30"/>
      <c r="R40" s="102" t="str">
        <f>IF(C40&lt;=1000000,"OK","NG")</f>
        <v>OK</v>
      </c>
      <c r="S40" s="102" t="str">
        <f>IF(C40&lt;=B40/2,"OK","NG")</f>
        <v>OK</v>
      </c>
      <c r="T40" s="102" t="str">
        <f t="shared" ref="T40:T41" si="5">IF(B40=C40+D40+E40,"OK","NG")</f>
        <v>OK</v>
      </c>
      <c r="U40" s="19"/>
    </row>
    <row r="41" spans="1:25" ht="22.5" customHeight="1" x14ac:dyDescent="0.15">
      <c r="A41" s="29" t="s">
        <v>28</v>
      </c>
      <c r="B41" s="20">
        <f>SUMIF(B$25:B$36,A41,I$25:I$36)</f>
        <v>0</v>
      </c>
      <c r="C41" s="12"/>
      <c r="D41" s="12"/>
      <c r="E41" s="12"/>
      <c r="F41" s="281"/>
      <c r="G41" s="281"/>
      <c r="H41" s="282" t="s">
        <v>110</v>
      </c>
      <c r="I41" s="282"/>
      <c r="J41" s="142"/>
      <c r="K41" s="30"/>
      <c r="L41" s="30"/>
      <c r="M41" s="30"/>
      <c r="N41" s="30"/>
      <c r="O41" s="30"/>
      <c r="P41" s="30"/>
      <c r="Q41" s="30"/>
      <c r="R41" s="102" t="str">
        <f>IF(C41&lt;=100000,"OK","NG")</f>
        <v>OK</v>
      </c>
      <c r="S41" s="102" t="str">
        <f t="shared" ref="S41" si="6">IF(C41&lt;=B41/2,"OK","NG")</f>
        <v>OK</v>
      </c>
      <c r="T41" s="102" t="str">
        <f t="shared" si="5"/>
        <v>OK</v>
      </c>
      <c r="U41" s="19"/>
    </row>
    <row r="42" spans="1:25" ht="22.5" customHeight="1" x14ac:dyDescent="0.15">
      <c r="A42" s="31" t="s">
        <v>32</v>
      </c>
      <c r="B42" s="32">
        <f>SUM(B39:B41)</f>
        <v>0</v>
      </c>
      <c r="C42" s="33">
        <f>SUM(C39:C41)</f>
        <v>0</v>
      </c>
      <c r="D42" s="33">
        <f t="shared" ref="D42:E42" si="7">SUM(D39:D41)</f>
        <v>0</v>
      </c>
      <c r="E42" s="33">
        <f t="shared" si="7"/>
        <v>0</v>
      </c>
      <c r="F42" s="281"/>
      <c r="G42" s="281"/>
      <c r="H42" s="283"/>
      <c r="I42" s="283"/>
      <c r="J42" s="143"/>
      <c r="K42" s="30"/>
      <c r="L42" s="30"/>
      <c r="M42" s="30"/>
      <c r="T42" s="102" t="str">
        <f>IF(B42=C42+D42+E42,"OK","NG")</f>
        <v>OK</v>
      </c>
    </row>
    <row r="43" spans="1:25" ht="13.5" x14ac:dyDescent="0.15"/>
    <row r="44" spans="1:25" ht="22.5" customHeight="1" x14ac:dyDescent="0.15">
      <c r="A44" s="21" t="s">
        <v>144</v>
      </c>
    </row>
    <row r="45" spans="1:25" ht="22.5" customHeight="1" x14ac:dyDescent="0.15">
      <c r="A45" s="21" t="s">
        <v>125</v>
      </c>
    </row>
    <row r="46" spans="1:25" ht="22.5" customHeight="1" x14ac:dyDescent="0.15">
      <c r="A46" s="21" t="s">
        <v>57</v>
      </c>
    </row>
    <row r="47" spans="1:25" ht="15" customHeight="1" x14ac:dyDescent="0.15">
      <c r="A47" s="209" t="s">
        <v>5</v>
      </c>
      <c r="B47" s="255" t="s">
        <v>50</v>
      </c>
      <c r="C47" s="259"/>
      <c r="D47" s="259"/>
      <c r="E47" s="256"/>
      <c r="F47" s="245" t="s">
        <v>99</v>
      </c>
      <c r="G47" s="245"/>
      <c r="H47" s="144"/>
      <c r="I47" s="24"/>
    </row>
    <row r="48" spans="1:25" ht="15" customHeight="1" x14ac:dyDescent="0.15">
      <c r="A48" s="17" t="s">
        <v>6</v>
      </c>
      <c r="B48" s="252" t="s">
        <v>7</v>
      </c>
      <c r="C48" s="253"/>
      <c r="D48" s="253"/>
      <c r="E48" s="254"/>
      <c r="F48" s="279" t="s">
        <v>8</v>
      </c>
      <c r="G48" s="279"/>
      <c r="H48" s="145"/>
      <c r="I48" s="24"/>
    </row>
    <row r="49" spans="1:19" ht="15" customHeight="1" x14ac:dyDescent="0.15">
      <c r="A49" s="17" t="s">
        <v>6</v>
      </c>
      <c r="B49" s="252" t="s">
        <v>9</v>
      </c>
      <c r="C49" s="253"/>
      <c r="D49" s="253"/>
      <c r="E49" s="254"/>
      <c r="F49" s="279" t="s">
        <v>10</v>
      </c>
      <c r="G49" s="279"/>
      <c r="H49" s="145"/>
      <c r="I49" s="24"/>
    </row>
    <row r="50" spans="1:19" ht="15" customHeight="1" x14ac:dyDescent="0.15">
      <c r="A50" s="17" t="s">
        <v>6</v>
      </c>
      <c r="B50" s="252" t="s">
        <v>11</v>
      </c>
      <c r="C50" s="253"/>
      <c r="D50" s="253"/>
      <c r="E50" s="254"/>
      <c r="F50" s="279" t="s">
        <v>12</v>
      </c>
      <c r="G50" s="279"/>
      <c r="H50" s="145"/>
      <c r="I50" s="24"/>
    </row>
    <row r="51" spans="1:19" ht="15" customHeight="1" x14ac:dyDescent="0.15">
      <c r="A51" s="17" t="s">
        <v>6</v>
      </c>
      <c r="B51" s="252" t="s">
        <v>13</v>
      </c>
      <c r="C51" s="253"/>
      <c r="D51" s="253"/>
      <c r="E51" s="254"/>
      <c r="F51" s="279" t="s">
        <v>14</v>
      </c>
      <c r="G51" s="279"/>
      <c r="H51" s="145"/>
      <c r="I51" s="24"/>
    </row>
    <row r="52" spans="1:19" ht="15" customHeight="1" x14ac:dyDescent="0.15">
      <c r="A52" s="17" t="s">
        <v>6</v>
      </c>
      <c r="B52" s="252" t="s">
        <v>51</v>
      </c>
      <c r="C52" s="253"/>
      <c r="D52" s="253"/>
      <c r="E52" s="254"/>
      <c r="F52" s="280" t="s">
        <v>54</v>
      </c>
      <c r="G52" s="280"/>
      <c r="H52" s="146"/>
      <c r="I52" s="24"/>
    </row>
    <row r="53" spans="1:19" ht="15" customHeight="1" x14ac:dyDescent="0.15">
      <c r="A53" s="17" t="s">
        <v>6</v>
      </c>
      <c r="B53" s="252" t="s">
        <v>52</v>
      </c>
      <c r="C53" s="253"/>
      <c r="D53" s="253"/>
      <c r="E53" s="254"/>
      <c r="F53" s="280" t="s">
        <v>55</v>
      </c>
      <c r="G53" s="280"/>
      <c r="H53" s="146"/>
      <c r="I53" s="24"/>
    </row>
    <row r="54" spans="1:19" ht="15" customHeight="1" x14ac:dyDescent="0.15">
      <c r="A54" s="17" t="s">
        <v>6</v>
      </c>
      <c r="B54" s="252" t="s">
        <v>53</v>
      </c>
      <c r="C54" s="253"/>
      <c r="D54" s="253"/>
      <c r="E54" s="254"/>
      <c r="F54" s="279" t="s">
        <v>8</v>
      </c>
      <c r="G54" s="279"/>
      <c r="H54" s="145"/>
      <c r="I54" s="24"/>
      <c r="R54" s="55"/>
    </row>
    <row r="55" spans="1:19" ht="15" customHeight="1" x14ac:dyDescent="0.15">
      <c r="A55" s="17" t="s">
        <v>6</v>
      </c>
      <c r="B55" s="252" t="s">
        <v>15</v>
      </c>
      <c r="C55" s="253"/>
      <c r="D55" s="253"/>
      <c r="E55" s="254"/>
      <c r="F55" s="279" t="s">
        <v>10</v>
      </c>
      <c r="G55" s="279"/>
      <c r="H55" s="145"/>
      <c r="I55" s="24"/>
      <c r="R55" s="55"/>
    </row>
    <row r="56" spans="1:19" ht="15" customHeight="1" x14ac:dyDescent="0.15">
      <c r="A56" s="17" t="s">
        <v>6</v>
      </c>
      <c r="B56" s="252" t="s">
        <v>39</v>
      </c>
      <c r="C56" s="253"/>
      <c r="D56" s="253"/>
      <c r="E56" s="254"/>
      <c r="F56" s="279" t="s">
        <v>10</v>
      </c>
      <c r="G56" s="279"/>
      <c r="H56" s="145"/>
      <c r="I56" s="24"/>
      <c r="R56" s="55"/>
    </row>
    <row r="57" spans="1:19" ht="15" customHeight="1" x14ac:dyDescent="0.15">
      <c r="A57" s="266" t="s">
        <v>239</v>
      </c>
      <c r="B57" s="266"/>
      <c r="C57" s="266"/>
      <c r="D57" s="266"/>
      <c r="E57" s="266"/>
      <c r="F57" s="266"/>
      <c r="G57" s="266"/>
      <c r="H57" s="266"/>
      <c r="I57" s="266"/>
      <c r="J57" s="266"/>
      <c r="K57" s="266"/>
      <c r="L57" s="266"/>
      <c r="R57" s="55"/>
    </row>
    <row r="58" spans="1:19" ht="22.5" customHeight="1" x14ac:dyDescent="0.15">
      <c r="A58" s="267" t="s">
        <v>127</v>
      </c>
      <c r="B58" s="263"/>
      <c r="C58" s="263"/>
      <c r="D58" s="263"/>
      <c r="E58" s="263"/>
      <c r="F58" s="263"/>
      <c r="G58" s="263"/>
      <c r="H58" s="263"/>
      <c r="I58" s="263"/>
      <c r="J58" s="263"/>
      <c r="K58" s="263"/>
      <c r="L58" s="263"/>
      <c r="R58" s="56" t="s">
        <v>155</v>
      </c>
    </row>
    <row r="59" spans="1:19" ht="22.5" customHeight="1" x14ac:dyDescent="0.15">
      <c r="A59" s="150" t="s">
        <v>6</v>
      </c>
      <c r="B59" s="268" t="s">
        <v>154</v>
      </c>
      <c r="C59" s="268"/>
      <c r="D59" s="268"/>
      <c r="E59" s="268"/>
      <c r="F59" s="268"/>
      <c r="G59" s="268"/>
      <c r="H59" s="269" t="s">
        <v>227</v>
      </c>
      <c r="I59" s="269"/>
      <c r="J59" s="269"/>
      <c r="K59" s="269"/>
      <c r="L59" s="269"/>
      <c r="M59" s="269"/>
      <c r="N59" s="269"/>
      <c r="O59" s="207"/>
      <c r="P59" s="207"/>
      <c r="Q59" s="207"/>
      <c r="R59" s="102" t="str">
        <f>IF(C41=0,"OK",(IF(A59="☑","OK","NG")))</f>
        <v>OK</v>
      </c>
      <c r="S59" s="57"/>
    </row>
    <row r="60" spans="1:19" ht="22.5" customHeight="1" x14ac:dyDescent="0.15">
      <c r="A60" s="270" t="s">
        <v>153</v>
      </c>
      <c r="B60" s="270"/>
      <c r="C60" s="270"/>
      <c r="D60" s="270"/>
      <c r="E60" s="270"/>
      <c r="F60" s="270"/>
      <c r="G60" s="270"/>
      <c r="H60" s="270"/>
      <c r="I60" s="270"/>
      <c r="J60" s="270"/>
      <c r="K60" s="270"/>
      <c r="L60" s="270"/>
      <c r="M60" s="34"/>
      <c r="N60" s="208"/>
      <c r="O60" s="208"/>
      <c r="P60" s="208"/>
      <c r="Q60" s="208"/>
      <c r="R60" s="57"/>
    </row>
    <row r="61" spans="1:19" s="35" customFormat="1" ht="22.5" customHeight="1" x14ac:dyDescent="0.15">
      <c r="A61" s="271" t="s">
        <v>163</v>
      </c>
      <c r="B61" s="272"/>
      <c r="C61" s="272"/>
      <c r="D61" s="272"/>
      <c r="E61" s="272"/>
      <c r="F61" s="272"/>
      <c r="G61" s="272"/>
      <c r="H61" s="272"/>
      <c r="I61" s="272"/>
      <c r="J61" s="272"/>
      <c r="K61" s="272"/>
      <c r="L61" s="273"/>
      <c r="M61" s="277" t="s">
        <v>169</v>
      </c>
      <c r="N61" s="278"/>
      <c r="O61" s="208"/>
      <c r="P61" s="208"/>
      <c r="Q61" s="208"/>
      <c r="R61" s="102" t="str">
        <f>IF(AND(A61="",C41&gt;0),"NG","OK")</f>
        <v>OK</v>
      </c>
    </row>
    <row r="62" spans="1:19" s="35" customFormat="1" ht="22.5" customHeight="1" x14ac:dyDescent="0.15">
      <c r="A62" s="274"/>
      <c r="B62" s="275"/>
      <c r="C62" s="275"/>
      <c r="D62" s="275"/>
      <c r="E62" s="275"/>
      <c r="F62" s="275"/>
      <c r="G62" s="275"/>
      <c r="H62" s="275"/>
      <c r="I62" s="275"/>
      <c r="J62" s="275"/>
      <c r="K62" s="275"/>
      <c r="L62" s="276"/>
      <c r="M62" s="277"/>
      <c r="N62" s="278"/>
      <c r="O62" s="208"/>
      <c r="P62" s="208"/>
      <c r="Q62" s="208"/>
      <c r="R62" s="58"/>
    </row>
    <row r="63" spans="1:19" ht="13.5" x14ac:dyDescent="0.15">
      <c r="A63" s="35"/>
      <c r="B63" s="35"/>
      <c r="C63" s="35"/>
      <c r="D63" s="35"/>
      <c r="E63" s="35"/>
      <c r="F63" s="35"/>
      <c r="G63" s="35"/>
      <c r="H63" s="35"/>
      <c r="I63" s="35"/>
      <c r="J63" s="35"/>
      <c r="K63" s="35"/>
    </row>
    <row r="64" spans="1:19" ht="22.5" customHeight="1" x14ac:dyDescent="0.15">
      <c r="A64" s="21" t="s">
        <v>233</v>
      </c>
      <c r="R64" s="59" t="s">
        <v>126</v>
      </c>
    </row>
    <row r="65" spans="1:18" ht="15" customHeight="1" x14ac:dyDescent="0.15">
      <c r="A65" s="17" t="s">
        <v>6</v>
      </c>
      <c r="B65" s="260" t="s">
        <v>236</v>
      </c>
      <c r="C65" s="260"/>
      <c r="D65" s="260"/>
      <c r="E65" s="261" t="s">
        <v>238</v>
      </c>
      <c r="F65" s="261"/>
      <c r="G65" s="261"/>
      <c r="H65" s="261"/>
      <c r="I65" s="261"/>
      <c r="J65" s="261"/>
      <c r="K65" s="261"/>
      <c r="L65" s="157"/>
      <c r="R65" s="102" t="str">
        <f>IF(B42=0,"OK",IF(B42=0,"OK",IF(OR(A65="☑",A66="☑",A67="☑"),"OK","NG")))</f>
        <v>OK</v>
      </c>
    </row>
    <row r="66" spans="1:18" ht="15" customHeight="1" x14ac:dyDescent="0.15">
      <c r="A66" s="17" t="s">
        <v>6</v>
      </c>
      <c r="B66" s="260" t="s">
        <v>237</v>
      </c>
      <c r="C66" s="260"/>
      <c r="D66" s="260"/>
      <c r="E66" s="261"/>
      <c r="F66" s="261"/>
      <c r="G66" s="261"/>
      <c r="H66" s="261"/>
      <c r="I66" s="261"/>
      <c r="J66" s="261"/>
      <c r="K66" s="261"/>
      <c r="L66" s="157"/>
    </row>
    <row r="67" spans="1:18" ht="15" customHeight="1" x14ac:dyDescent="0.15">
      <c r="A67" s="17" t="s">
        <v>6</v>
      </c>
      <c r="B67" s="262" t="s">
        <v>44</v>
      </c>
      <c r="C67" s="262"/>
      <c r="D67" s="262"/>
      <c r="E67" s="261"/>
      <c r="F67" s="261"/>
      <c r="G67" s="261"/>
      <c r="H67" s="261"/>
      <c r="I67" s="261"/>
      <c r="J67" s="261"/>
      <c r="K67" s="261"/>
      <c r="L67" s="157"/>
    </row>
    <row r="68" spans="1:18" ht="15" customHeight="1" x14ac:dyDescent="0.15"/>
    <row r="69" spans="1:18" ht="15" customHeight="1" x14ac:dyDescent="0.15">
      <c r="A69" s="21" t="s">
        <v>145</v>
      </c>
    </row>
    <row r="70" spans="1:18" ht="15" customHeight="1" x14ac:dyDescent="0.15">
      <c r="A70" s="263" t="s">
        <v>92</v>
      </c>
      <c r="B70" s="263"/>
      <c r="C70" s="263"/>
      <c r="D70" s="263"/>
      <c r="E70" s="263"/>
      <c r="F70" s="263"/>
      <c r="G70" s="263"/>
      <c r="H70" s="263"/>
      <c r="I70" s="263"/>
      <c r="J70" s="263"/>
      <c r="K70" s="263"/>
      <c r="L70" s="263"/>
      <c r="R70" s="59" t="s">
        <v>123</v>
      </c>
    </row>
    <row r="71" spans="1:18" ht="15" customHeight="1" x14ac:dyDescent="0.15">
      <c r="A71" s="147" t="s">
        <v>16</v>
      </c>
      <c r="B71" s="264" t="s">
        <v>17</v>
      </c>
      <c r="C71" s="265"/>
      <c r="D71" s="265"/>
      <c r="E71" s="265"/>
      <c r="F71" s="265"/>
      <c r="G71" s="265"/>
      <c r="H71" s="265"/>
      <c r="I71" s="265"/>
      <c r="J71" s="265"/>
      <c r="K71" s="145"/>
    </row>
    <row r="72" spans="1:18" ht="15" customHeight="1" x14ac:dyDescent="0.15">
      <c r="A72" s="17" t="s">
        <v>6</v>
      </c>
      <c r="B72" s="252" t="s">
        <v>106</v>
      </c>
      <c r="C72" s="253"/>
      <c r="D72" s="253"/>
      <c r="E72" s="253"/>
      <c r="F72" s="253"/>
      <c r="G72" s="253"/>
      <c r="H72" s="253"/>
      <c r="I72" s="253"/>
      <c r="J72" s="254"/>
      <c r="K72" s="207"/>
      <c r="R72" s="102" t="str">
        <f>IF(B42=0,"OK",IF(AND(A72="☑",A73="☑",A74="☑"),"OK","NG"))</f>
        <v>OK</v>
      </c>
    </row>
    <row r="73" spans="1:18" ht="15" customHeight="1" x14ac:dyDescent="0.15">
      <c r="A73" s="17" t="s">
        <v>6</v>
      </c>
      <c r="B73" s="252" t="s">
        <v>196</v>
      </c>
      <c r="C73" s="253"/>
      <c r="D73" s="253"/>
      <c r="E73" s="253"/>
      <c r="F73" s="253"/>
      <c r="G73" s="253"/>
      <c r="H73" s="253"/>
      <c r="I73" s="253"/>
      <c r="J73" s="254"/>
      <c r="K73" s="207"/>
    </row>
    <row r="74" spans="1:18" ht="15" customHeight="1" x14ac:dyDescent="0.15">
      <c r="A74" s="17" t="s">
        <v>6</v>
      </c>
      <c r="B74" s="252" t="s">
        <v>48</v>
      </c>
      <c r="C74" s="253"/>
      <c r="D74" s="253"/>
      <c r="E74" s="253"/>
      <c r="F74" s="253"/>
      <c r="G74" s="253"/>
      <c r="H74" s="253"/>
      <c r="I74" s="253"/>
      <c r="J74" s="254"/>
      <c r="K74" s="207"/>
    </row>
    <row r="75" spans="1:18" ht="15" customHeight="1" x14ac:dyDescent="0.15"/>
    <row r="76" spans="1:18" ht="15" customHeight="1" x14ac:dyDescent="0.15">
      <c r="A76" s="21" t="s">
        <v>156</v>
      </c>
      <c r="K76" s="24"/>
      <c r="L76" s="24"/>
    </row>
    <row r="77" spans="1:18" ht="15" customHeight="1" x14ac:dyDescent="0.15">
      <c r="A77" s="209" t="s">
        <v>16</v>
      </c>
      <c r="B77" s="255" t="s">
        <v>18</v>
      </c>
      <c r="C77" s="256"/>
      <c r="D77" s="255" t="s">
        <v>157</v>
      </c>
      <c r="E77" s="256"/>
      <c r="F77" s="257" t="s">
        <v>40</v>
      </c>
      <c r="G77" s="258"/>
      <c r="H77" s="259" t="s">
        <v>37</v>
      </c>
      <c r="I77" s="259"/>
      <c r="J77" s="259"/>
      <c r="K77" s="145"/>
      <c r="L77" s="24"/>
    </row>
    <row r="78" spans="1:18" ht="18.75" customHeight="1" x14ac:dyDescent="0.15">
      <c r="A78" s="17" t="s">
        <v>6</v>
      </c>
      <c r="B78" s="248" t="s">
        <v>43</v>
      </c>
      <c r="C78" s="250"/>
      <c r="D78" s="246" t="s">
        <v>42</v>
      </c>
      <c r="E78" s="247"/>
      <c r="F78" s="246" t="s">
        <v>162</v>
      </c>
      <c r="G78" s="247"/>
      <c r="H78" s="249" t="s">
        <v>165</v>
      </c>
      <c r="I78" s="249"/>
      <c r="J78" s="250"/>
      <c r="K78" s="148"/>
      <c r="L78" s="24"/>
    </row>
    <row r="79" spans="1:18" ht="18.75" customHeight="1" x14ac:dyDescent="0.15">
      <c r="A79" s="17" t="s">
        <v>6</v>
      </c>
      <c r="B79" s="248" t="s">
        <v>46</v>
      </c>
      <c r="C79" s="250"/>
      <c r="D79" s="246" t="s">
        <v>34</v>
      </c>
      <c r="E79" s="247"/>
      <c r="F79" s="246" t="s">
        <v>41</v>
      </c>
      <c r="G79" s="247"/>
      <c r="H79" s="249" t="s">
        <v>166</v>
      </c>
      <c r="I79" s="249"/>
      <c r="J79" s="250"/>
      <c r="K79" s="148"/>
      <c r="L79" s="24"/>
    </row>
    <row r="80" spans="1:18" ht="18.75" customHeight="1" x14ac:dyDescent="0.15">
      <c r="A80" s="17" t="s">
        <v>6</v>
      </c>
      <c r="B80" s="248" t="s">
        <v>45</v>
      </c>
      <c r="C80" s="250"/>
      <c r="D80" s="246" t="s">
        <v>34</v>
      </c>
      <c r="E80" s="247"/>
      <c r="F80" s="246" t="s">
        <v>41</v>
      </c>
      <c r="G80" s="247"/>
      <c r="H80" s="249" t="s">
        <v>47</v>
      </c>
      <c r="I80" s="249"/>
      <c r="J80" s="250"/>
      <c r="K80" s="148"/>
      <c r="L80" s="24"/>
    </row>
    <row r="81" spans="1:12" ht="18.75" customHeight="1" x14ac:dyDescent="0.15">
      <c r="A81" s="17" t="s">
        <v>6</v>
      </c>
      <c r="B81" s="248" t="s">
        <v>143</v>
      </c>
      <c r="C81" s="250"/>
      <c r="D81" s="245" t="s">
        <v>19</v>
      </c>
      <c r="E81" s="245"/>
      <c r="F81" s="246" t="s">
        <v>34</v>
      </c>
      <c r="G81" s="247"/>
      <c r="H81" s="249" t="s">
        <v>164</v>
      </c>
      <c r="I81" s="249"/>
      <c r="J81" s="250"/>
      <c r="K81" s="148"/>
      <c r="L81" s="24"/>
    </row>
    <row r="82" spans="1:12" ht="18.75" customHeight="1" x14ac:dyDescent="0.15">
      <c r="A82" s="17" t="s">
        <v>6</v>
      </c>
      <c r="B82" s="251" t="s">
        <v>20</v>
      </c>
      <c r="C82" s="251"/>
      <c r="D82" s="245" t="s">
        <v>19</v>
      </c>
      <c r="E82" s="245"/>
      <c r="F82" s="246" t="s">
        <v>34</v>
      </c>
      <c r="G82" s="247"/>
      <c r="H82" s="249" t="s">
        <v>159</v>
      </c>
      <c r="I82" s="249"/>
      <c r="J82" s="250"/>
      <c r="K82" s="148"/>
      <c r="L82" s="24"/>
    </row>
    <row r="83" spans="1:12" ht="18.75" customHeight="1" x14ac:dyDescent="0.15">
      <c r="A83" s="17" t="s">
        <v>6</v>
      </c>
      <c r="B83" s="244" t="s">
        <v>130</v>
      </c>
      <c r="C83" s="244"/>
      <c r="D83" s="245" t="s">
        <v>56</v>
      </c>
      <c r="E83" s="245"/>
      <c r="F83" s="246" t="s">
        <v>34</v>
      </c>
      <c r="G83" s="247"/>
      <c r="H83" s="248" t="s">
        <v>160</v>
      </c>
      <c r="I83" s="249"/>
      <c r="J83" s="250"/>
      <c r="K83" s="148"/>
      <c r="L83" s="24"/>
    </row>
    <row r="84" spans="1:12" ht="18.75" customHeight="1" x14ac:dyDescent="0.15">
      <c r="A84" s="17" t="s">
        <v>6</v>
      </c>
      <c r="B84" s="244" t="s">
        <v>142</v>
      </c>
      <c r="C84" s="244"/>
      <c r="D84" s="245" t="s">
        <v>34</v>
      </c>
      <c r="E84" s="245"/>
      <c r="F84" s="246" t="s">
        <v>129</v>
      </c>
      <c r="G84" s="247"/>
      <c r="H84" s="248" t="s">
        <v>161</v>
      </c>
      <c r="I84" s="249"/>
      <c r="J84" s="250"/>
      <c r="K84" s="148"/>
      <c r="L84" s="24"/>
    </row>
    <row r="85" spans="1:12" ht="18.75" customHeight="1" x14ac:dyDescent="0.15">
      <c r="A85" s="17" t="s">
        <v>6</v>
      </c>
      <c r="B85" s="239"/>
      <c r="C85" s="239"/>
      <c r="D85" s="240"/>
      <c r="E85" s="240"/>
      <c r="F85" s="241"/>
      <c r="G85" s="242"/>
      <c r="H85" s="241"/>
      <c r="I85" s="243"/>
      <c r="J85" s="242"/>
      <c r="K85" s="149"/>
      <c r="L85" s="24"/>
    </row>
    <row r="86" spans="1:12" ht="18.75" customHeight="1" x14ac:dyDescent="0.15">
      <c r="A86" s="17" t="s">
        <v>6</v>
      </c>
      <c r="B86" s="239"/>
      <c r="C86" s="239"/>
      <c r="D86" s="240"/>
      <c r="E86" s="240"/>
      <c r="F86" s="241"/>
      <c r="G86" s="242"/>
      <c r="H86" s="241"/>
      <c r="I86" s="243"/>
      <c r="J86" s="242"/>
      <c r="K86" s="149"/>
      <c r="L86" s="24"/>
    </row>
    <row r="87" spans="1:12" ht="18.75" customHeight="1" x14ac:dyDescent="0.15">
      <c r="A87" s="17" t="s">
        <v>6</v>
      </c>
      <c r="B87" s="239"/>
      <c r="C87" s="239"/>
      <c r="D87" s="240"/>
      <c r="E87" s="240"/>
      <c r="F87" s="241"/>
      <c r="G87" s="242"/>
      <c r="H87" s="241"/>
      <c r="I87" s="243"/>
      <c r="J87" s="242"/>
      <c r="K87" s="149"/>
      <c r="L87" s="24"/>
    </row>
  </sheetData>
  <sheetProtection password="CC71" sheet="1" objects="1" scenarios="1"/>
  <mergeCells count="141">
    <mergeCell ref="N3:P3"/>
    <mergeCell ref="B4:E4"/>
    <mergeCell ref="R4:R5"/>
    <mergeCell ref="B5:E5"/>
    <mergeCell ref="B6:E6"/>
    <mergeCell ref="B11:C11"/>
    <mergeCell ref="L11:N11"/>
    <mergeCell ref="A1:M1"/>
    <mergeCell ref="B3:E3"/>
    <mergeCell ref="G3:G4"/>
    <mergeCell ref="H3:I3"/>
    <mergeCell ref="J3:J4"/>
    <mergeCell ref="K3:K4"/>
    <mergeCell ref="L3:L4"/>
    <mergeCell ref="B15:C15"/>
    <mergeCell ref="L15:N15"/>
    <mergeCell ref="B16:C16"/>
    <mergeCell ref="L16:N16"/>
    <mergeCell ref="B17:C17"/>
    <mergeCell ref="L17:N17"/>
    <mergeCell ref="B12:C12"/>
    <mergeCell ref="L12:N12"/>
    <mergeCell ref="B13:C13"/>
    <mergeCell ref="L13:N13"/>
    <mergeCell ref="B14:C14"/>
    <mergeCell ref="L14:N14"/>
    <mergeCell ref="I23:I24"/>
    <mergeCell ref="J23:M23"/>
    <mergeCell ref="E24:F24"/>
    <mergeCell ref="B18:C18"/>
    <mergeCell ref="L18:N18"/>
    <mergeCell ref="B19:C19"/>
    <mergeCell ref="L19:N19"/>
    <mergeCell ref="B20:C20"/>
    <mergeCell ref="L20:N20"/>
    <mergeCell ref="E25:F25"/>
    <mergeCell ref="E26:F26"/>
    <mergeCell ref="E27:F27"/>
    <mergeCell ref="E28:F28"/>
    <mergeCell ref="E29:F29"/>
    <mergeCell ref="E30:F30"/>
    <mergeCell ref="A23:A24"/>
    <mergeCell ref="B23:B24"/>
    <mergeCell ref="C23:C24"/>
    <mergeCell ref="D23:H23"/>
    <mergeCell ref="F38:G38"/>
    <mergeCell ref="H38:I38"/>
    <mergeCell ref="F39:G39"/>
    <mergeCell ref="H39:I39"/>
    <mergeCell ref="F40:G40"/>
    <mergeCell ref="H40:I40"/>
    <mergeCell ref="E31:F31"/>
    <mergeCell ref="E32:F32"/>
    <mergeCell ref="E33:F33"/>
    <mergeCell ref="E34:F34"/>
    <mergeCell ref="E35:F35"/>
    <mergeCell ref="E36:F36"/>
    <mergeCell ref="B48:E48"/>
    <mergeCell ref="F48:G48"/>
    <mergeCell ref="B49:E49"/>
    <mergeCell ref="F49:G49"/>
    <mergeCell ref="B50:E50"/>
    <mergeCell ref="F50:G50"/>
    <mergeCell ref="F41:G41"/>
    <mergeCell ref="H41:I41"/>
    <mergeCell ref="F42:G42"/>
    <mergeCell ref="H42:I42"/>
    <mergeCell ref="B47:E47"/>
    <mergeCell ref="F47:G47"/>
    <mergeCell ref="B54:E54"/>
    <mergeCell ref="F54:G54"/>
    <mergeCell ref="B55:E55"/>
    <mergeCell ref="F55:G55"/>
    <mergeCell ref="B56:E56"/>
    <mergeCell ref="F56:G56"/>
    <mergeCell ref="B51:E51"/>
    <mergeCell ref="F51:G51"/>
    <mergeCell ref="B52:E52"/>
    <mergeCell ref="F52:G52"/>
    <mergeCell ref="B53:E53"/>
    <mergeCell ref="F53:G53"/>
    <mergeCell ref="B65:D65"/>
    <mergeCell ref="E65:K67"/>
    <mergeCell ref="B66:D66"/>
    <mergeCell ref="B67:D67"/>
    <mergeCell ref="A70:L70"/>
    <mergeCell ref="B71:J71"/>
    <mergeCell ref="A57:L57"/>
    <mergeCell ref="A58:L58"/>
    <mergeCell ref="B59:G59"/>
    <mergeCell ref="H59:N59"/>
    <mergeCell ref="A60:L60"/>
    <mergeCell ref="A61:L62"/>
    <mergeCell ref="M61:N62"/>
    <mergeCell ref="B78:C78"/>
    <mergeCell ref="D78:E78"/>
    <mergeCell ref="F78:G78"/>
    <mergeCell ref="H78:J78"/>
    <mergeCell ref="B79:C79"/>
    <mergeCell ref="D79:E79"/>
    <mergeCell ref="F79:G79"/>
    <mergeCell ref="H79:J79"/>
    <mergeCell ref="B72:J72"/>
    <mergeCell ref="B73:J73"/>
    <mergeCell ref="B74:J74"/>
    <mergeCell ref="B77:C77"/>
    <mergeCell ref="D77:E77"/>
    <mergeCell ref="F77:G77"/>
    <mergeCell ref="H77:J77"/>
    <mergeCell ref="B82:C82"/>
    <mergeCell ref="D82:E82"/>
    <mergeCell ref="F82:G82"/>
    <mergeCell ref="H82:J82"/>
    <mergeCell ref="B83:C83"/>
    <mergeCell ref="D83:E83"/>
    <mergeCell ref="F83:G83"/>
    <mergeCell ref="H83:J83"/>
    <mergeCell ref="B80:C80"/>
    <mergeCell ref="D80:E80"/>
    <mergeCell ref="F80:G80"/>
    <mergeCell ref="H80:J80"/>
    <mergeCell ref="B81:C81"/>
    <mergeCell ref="D81:E81"/>
    <mergeCell ref="F81:G81"/>
    <mergeCell ref="H81:J81"/>
    <mergeCell ref="B86:C86"/>
    <mergeCell ref="D86:E86"/>
    <mergeCell ref="F86:G86"/>
    <mergeCell ref="H86:J86"/>
    <mergeCell ref="B87:C87"/>
    <mergeCell ref="D87:E87"/>
    <mergeCell ref="F87:G87"/>
    <mergeCell ref="H87:J87"/>
    <mergeCell ref="B84:C84"/>
    <mergeCell ref="D84:E84"/>
    <mergeCell ref="F84:G84"/>
    <mergeCell ref="H84:J84"/>
    <mergeCell ref="B85:C85"/>
    <mergeCell ref="D85:E85"/>
    <mergeCell ref="F85:G85"/>
    <mergeCell ref="H85:J85"/>
  </mergeCells>
  <phoneticPr fontId="2"/>
  <conditionalFormatting sqref="A61:L62 A60:E60">
    <cfRule type="expression" dxfId="257" priority="42">
      <formula>$Q$1="○"</formula>
    </cfRule>
  </conditionalFormatting>
  <conditionalFormatting sqref="C39">
    <cfRule type="expression" dxfId="256" priority="40">
      <formula>$C$39&gt;$B$39/2</formula>
    </cfRule>
    <cfRule type="expression" dxfId="255" priority="41">
      <formula>$C$39&gt;10000000</formula>
    </cfRule>
  </conditionalFormatting>
  <conditionalFormatting sqref="C40">
    <cfRule type="expression" dxfId="254" priority="38">
      <formula>$C$40&gt;$B$40/2</formula>
    </cfRule>
    <cfRule type="expression" dxfId="253" priority="39">
      <formula>$C$40&gt;1000000</formula>
    </cfRule>
  </conditionalFormatting>
  <conditionalFormatting sqref="C41">
    <cfRule type="expression" dxfId="252" priority="36">
      <formula>$C$41&gt;$B$41/2</formula>
    </cfRule>
    <cfRule type="expression" dxfId="251" priority="37">
      <formula>$C$41&gt;100000</formula>
    </cfRule>
  </conditionalFormatting>
  <conditionalFormatting sqref="R9">
    <cfRule type="expression" dxfId="250" priority="33">
      <formula>R9="NG"</formula>
    </cfRule>
  </conditionalFormatting>
  <conditionalFormatting sqref="L25:M36">
    <cfRule type="expression" dxfId="249" priority="16">
      <formula>$J25="追加"</formula>
    </cfRule>
    <cfRule type="expression" dxfId="248" priority="35">
      <formula>$J25="新規"</formula>
    </cfRule>
  </conditionalFormatting>
  <conditionalFormatting sqref="B39:B41">
    <cfRule type="expression" dxfId="247" priority="34">
      <formula>($C39+$D39+$E39)&lt;&gt;$B39</formula>
    </cfRule>
  </conditionalFormatting>
  <conditionalFormatting sqref="R39:T41">
    <cfRule type="expression" dxfId="246" priority="31">
      <formula>R39="NG"</formula>
    </cfRule>
    <cfRule type="expression" dxfId="245" priority="32">
      <formula>$R21="NG"</formula>
    </cfRule>
  </conditionalFormatting>
  <conditionalFormatting sqref="T42">
    <cfRule type="expression" dxfId="244" priority="29">
      <formula>T42="NG"</formula>
    </cfRule>
    <cfRule type="expression" dxfId="243" priority="30">
      <formula>$R24="NG"</formula>
    </cfRule>
  </conditionalFormatting>
  <conditionalFormatting sqref="R60:R61">
    <cfRule type="expression" dxfId="242" priority="27">
      <formula>R60="NG"</formula>
    </cfRule>
    <cfRule type="expression" dxfId="241" priority="28">
      <formula>$R43="NG"</formula>
    </cfRule>
  </conditionalFormatting>
  <conditionalFormatting sqref="R65">
    <cfRule type="expression" dxfId="240" priority="26">
      <formula>R65="NG"</formula>
    </cfRule>
  </conditionalFormatting>
  <conditionalFormatting sqref="R3">
    <cfRule type="expression" dxfId="239" priority="24">
      <formula>$R3&lt;&gt;"要修正！"</formula>
    </cfRule>
    <cfRule type="expression" dxfId="238" priority="25">
      <formula>$R3="要修正！"</formula>
    </cfRule>
  </conditionalFormatting>
  <conditionalFormatting sqref="S25:S36">
    <cfRule type="expression" dxfId="237" priority="43">
      <formula>S25="NG"</formula>
    </cfRule>
  </conditionalFormatting>
  <conditionalFormatting sqref="S59">
    <cfRule type="expression" dxfId="236" priority="23">
      <formula>S59="NG"</formula>
    </cfRule>
  </conditionalFormatting>
  <conditionalFormatting sqref="R59">
    <cfRule type="expression" dxfId="235" priority="21">
      <formula>R59="NG"</formula>
    </cfRule>
    <cfRule type="expression" dxfId="234" priority="22">
      <formula>$R42="NG"</formula>
    </cfRule>
  </conditionalFormatting>
  <conditionalFormatting sqref="R72">
    <cfRule type="expression" dxfId="233" priority="20">
      <formula>R72="NG"</formula>
    </cfRule>
  </conditionalFormatting>
  <conditionalFormatting sqref="R25:R36">
    <cfRule type="expression" dxfId="232" priority="19">
      <formula>R25="NG"</formula>
    </cfRule>
  </conditionalFormatting>
  <conditionalFormatting sqref="S12:S19">
    <cfRule type="expression" dxfId="231" priority="17">
      <formula>$S12="NG"</formula>
    </cfRule>
    <cfRule type="expression" dxfId="230" priority="18">
      <formula>$R1048572="NG"</formula>
    </cfRule>
  </conditionalFormatting>
  <conditionalFormatting sqref="T25:T36">
    <cfRule type="expression" dxfId="229" priority="15">
      <formula>T25="NG"</formula>
    </cfRule>
  </conditionalFormatting>
  <conditionalFormatting sqref="L9">
    <cfRule type="expression" dxfId="228" priority="14">
      <formula>$L$9="NG"</formula>
    </cfRule>
  </conditionalFormatting>
  <conditionalFormatting sqref="R4:R5">
    <cfRule type="expression" dxfId="227" priority="13">
      <formula>$R$3="要修正！"</formula>
    </cfRule>
  </conditionalFormatting>
  <conditionalFormatting sqref="A41:H41">
    <cfRule type="expression" dxfId="226" priority="12">
      <formula>$Q$1="○"</formula>
    </cfRule>
  </conditionalFormatting>
  <conditionalFormatting sqref="A55:G55">
    <cfRule type="expression" dxfId="225" priority="11">
      <formula>$Q$1="○"</formula>
    </cfRule>
  </conditionalFormatting>
  <conditionalFormatting sqref="A83:J83">
    <cfRule type="expression" dxfId="224" priority="10">
      <formula>$Q$1="○"</formula>
    </cfRule>
  </conditionalFormatting>
  <conditionalFormatting sqref="J25:J26">
    <cfRule type="expression" dxfId="223" priority="8">
      <formula>$I25="追加"</formula>
    </cfRule>
    <cfRule type="expression" dxfId="222" priority="9">
      <formula>$I25="新規"</formula>
    </cfRule>
  </conditionalFormatting>
  <conditionalFormatting sqref="J27:K36">
    <cfRule type="expression" dxfId="221" priority="6">
      <formula>$I27="追加"</formula>
    </cfRule>
    <cfRule type="expression" dxfId="220" priority="7">
      <formula>$I27="新規"</formula>
    </cfRule>
  </conditionalFormatting>
  <conditionalFormatting sqref="A59:G59">
    <cfRule type="expression" dxfId="219" priority="5">
      <formula>"$Q$1=○"</formula>
    </cfRule>
  </conditionalFormatting>
  <conditionalFormatting sqref="K25">
    <cfRule type="expression" dxfId="218" priority="3">
      <formula>$I25="追加"</formula>
    </cfRule>
    <cfRule type="expression" dxfId="217" priority="4">
      <formula>$I25="新規"</formula>
    </cfRule>
  </conditionalFormatting>
  <conditionalFormatting sqref="K26">
    <cfRule type="expression" dxfId="216" priority="1">
      <formula>$I26="追加"</formula>
    </cfRule>
    <cfRule type="expression" dxfId="215" priority="2">
      <formula>$I26="新規"</formula>
    </cfRule>
  </conditionalFormatting>
  <dataValidations count="2">
    <dataValidation type="list" allowBlank="1" showInputMessage="1" showErrorMessage="1" sqref="Q1 O1" xr:uid="{00000000-0002-0000-0700-000000000000}">
      <formula1>$S$1:$S$2</formula1>
    </dataValidation>
    <dataValidation type="list" allowBlank="1" showInputMessage="1" showErrorMessage="1" sqref="E12:E19" xr:uid="{00000000-0002-0000-0700-000001000000}">
      <formula1>$U$12:$U$15</formula1>
    </dataValidation>
  </dataValidations>
  <pageMargins left="0.70866141732283472" right="0.70866141732283472" top="0.82677165354330717" bottom="0.74803149606299213" header="0.31496062992125984" footer="0.31496062992125984"/>
  <pageSetup paperSize="9" scale="52" fitToHeight="0" orientation="landscape" r:id="rId1"/>
  <headerFooter>
    <oddHeader>&amp;L様式第1号別添-1&amp;R事業参加者用（事業参加者→事業実施主体）</oddHeader>
  </headerFooter>
  <rowBreaks count="1" manualBreakCount="1">
    <brk id="42" max="13" man="1"/>
  </rowBreaks>
  <colBreaks count="1" manualBreakCount="1">
    <brk id="28" max="81"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700-000002000000}">
          <x14:formula1>
            <xm:f>'C:\Users\113277\Box\【02_課所共有】09_04_生産振興課\R05年度\文書ファイル\03野菜担当\53_国庫事業等\53_08_省エネ型施設園芸産地育成緊急対策事業\53_08_090_令和5年度補正予算省エネ事業例規\04 実施要領\修正中\[（修正中2）実施要領　様式1別添1,2.xlsx]リスト'!#REF!</xm:f>
          </x14:formula1>
          <xm:sqref>A59</xm:sqref>
        </x14:dataValidation>
        <x14:dataValidation type="list" allowBlank="1" showInputMessage="1" showErrorMessage="1" xr:uid="{00000000-0002-0000-0700-000003000000}">
          <x14:formula1>
            <xm:f>リスト!$A$3:$A$9</xm:f>
          </x14:formula1>
          <xm:sqref>G12:H19</xm:sqref>
        </x14:dataValidation>
        <x14:dataValidation type="list" allowBlank="1" showInputMessage="1" showErrorMessage="1" xr:uid="{00000000-0002-0000-0700-000004000000}">
          <x14:formula1>
            <xm:f>リスト!$B$2:$B$11</xm:f>
          </x14:formula1>
          <xm:sqref>I12:I19</xm:sqref>
        </x14:dataValidation>
        <x14:dataValidation type="list" allowBlank="1" showInputMessage="1" showErrorMessage="1" xr:uid="{00000000-0002-0000-0700-000005000000}">
          <x14:formula1>
            <xm:f>リスト!$I$2:$I$5</xm:f>
          </x14:formula1>
          <xm:sqref>J12:J19</xm:sqref>
        </x14:dataValidation>
        <x14:dataValidation type="list" allowBlank="1" showInputMessage="1" showErrorMessage="1" xr:uid="{00000000-0002-0000-0700-000006000000}">
          <x14:formula1>
            <xm:f>リスト!$J$2:$J$6</xm:f>
          </x14:formula1>
          <xm:sqref>K12:K19</xm:sqref>
        </x14:dataValidation>
        <x14:dataValidation type="list" allowBlank="1" showInputMessage="1" showErrorMessage="1" xr:uid="{00000000-0002-0000-0700-000007000000}">
          <x14:formula1>
            <xm:f>リスト!$C$2:$C$4</xm:f>
          </x14:formula1>
          <xm:sqref>B25:B36</xm:sqref>
        </x14:dataValidation>
        <x14:dataValidation type="list" allowBlank="1" showInputMessage="1" showErrorMessage="1" xr:uid="{00000000-0002-0000-0700-000008000000}">
          <x14:formula1>
            <xm:f>リスト!$D$2:$D$3</xm:f>
          </x14:formula1>
          <xm:sqref>C25:C36</xm:sqref>
        </x14:dataValidation>
        <x14:dataValidation type="list" allowBlank="1" showInputMessage="1" showErrorMessage="1" xr:uid="{00000000-0002-0000-0700-000009000000}">
          <x14:formula1>
            <xm:f>リスト!$E$2:$E$22</xm:f>
          </x14:formula1>
          <xm:sqref>D25:D36</xm:sqref>
        </x14:dataValidation>
        <x14:dataValidation type="list" allowBlank="1" showInputMessage="1" showErrorMessage="1" xr:uid="{00000000-0002-0000-0700-00000A000000}">
          <x14:formula1>
            <xm:f>リスト!$G$2:$G$4</xm:f>
          </x14:formula1>
          <xm:sqref>I25:I36</xm:sqref>
        </x14:dataValidation>
        <x14:dataValidation type="list" allowBlank="1" showInputMessage="1" showErrorMessage="1" xr:uid="{00000000-0002-0000-0700-00000B000000}">
          <x14:formula1>
            <xm:f>リスト!$H$2:$H$4</xm:f>
          </x14:formula1>
          <xm:sqref>L25:M36 A72:A74</xm:sqref>
        </x14:dataValidation>
        <x14:dataValidation type="list" allowBlank="1" showInputMessage="1" showErrorMessage="1" xr:uid="{00000000-0002-0000-0700-00000C000000}">
          <x14:formula1>
            <xm:f>リスト!$K$2:$K$3</xm:f>
          </x14:formula1>
          <xm:sqref>A48:A56</xm:sqref>
        </x14:dataValidation>
        <x14:dataValidation type="list" allowBlank="1" showInputMessage="1" showErrorMessage="1" xr:uid="{00000000-0002-0000-0700-00000D000000}">
          <x14:formula1>
            <xm:f>リスト!$H$2:$H$3</xm:f>
          </x14:formula1>
          <xm:sqref>A65:A67 A78:A87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Y87"/>
  <sheetViews>
    <sheetView view="pageBreakPreview" zoomScale="90" zoomScaleNormal="100" zoomScaleSheetLayoutView="90" workbookViewId="0">
      <selection activeCell="A2" sqref="A2"/>
    </sheetView>
  </sheetViews>
  <sheetFormatPr defaultRowHeight="22.5" customHeight="1" x14ac:dyDescent="0.15"/>
  <cols>
    <col min="1" max="17" width="14.625" style="21" customWidth="1"/>
    <col min="18" max="18" width="23.25" style="46" customWidth="1"/>
    <col min="19" max="19" width="23.5" style="21" bestFit="1" customWidth="1"/>
    <col min="20" max="20" width="18.875" style="21" bestFit="1" customWidth="1"/>
    <col min="21" max="21" width="11.125" style="21" bestFit="1" customWidth="1"/>
    <col min="22" max="16384" width="9" style="21"/>
  </cols>
  <sheetData>
    <row r="1" spans="1:21" s="18" customFormat="1" ht="22.5" customHeight="1" x14ac:dyDescent="0.15">
      <c r="A1" s="305" t="s">
        <v>243</v>
      </c>
      <c r="B1" s="305"/>
      <c r="C1" s="305"/>
      <c r="D1" s="305"/>
      <c r="E1" s="305"/>
      <c r="F1" s="305"/>
      <c r="G1" s="305"/>
      <c r="H1" s="305"/>
      <c r="I1" s="305"/>
      <c r="J1" s="305"/>
      <c r="K1" s="305"/>
      <c r="L1" s="305"/>
      <c r="M1" s="305"/>
      <c r="N1" s="187" t="s">
        <v>210</v>
      </c>
      <c r="O1" s="201"/>
      <c r="P1" s="188" t="s">
        <v>209</v>
      </c>
      <c r="Q1" s="202"/>
      <c r="R1" s="186" t="s">
        <v>93</v>
      </c>
      <c r="S1" s="130" t="s">
        <v>208</v>
      </c>
      <c r="T1" s="125"/>
    </row>
    <row r="2" spans="1:21" s="19" customFormat="1" ht="17.25" x14ac:dyDescent="0.15">
      <c r="A2" s="169" t="s">
        <v>228</v>
      </c>
      <c r="B2" s="169"/>
      <c r="C2" s="169"/>
      <c r="D2" s="169"/>
      <c r="E2" s="169"/>
      <c r="F2" s="169"/>
      <c r="G2" s="169" t="s">
        <v>232</v>
      </c>
      <c r="H2" s="169"/>
      <c r="I2" s="169"/>
      <c r="J2" s="169"/>
      <c r="K2" s="169"/>
      <c r="L2" s="119"/>
      <c r="M2" s="120"/>
      <c r="N2" s="119"/>
      <c r="O2" s="170"/>
      <c r="P2" s="121"/>
      <c r="Q2" s="121"/>
      <c r="R2" s="43"/>
      <c r="S2" s="103" t="s">
        <v>230</v>
      </c>
      <c r="T2" s="126"/>
      <c r="U2" s="18"/>
    </row>
    <row r="3" spans="1:21" s="19" customFormat="1" ht="22.5" customHeight="1" x14ac:dyDescent="0.15">
      <c r="A3" s="171" t="s">
        <v>59</v>
      </c>
      <c r="B3" s="296"/>
      <c r="C3" s="297"/>
      <c r="D3" s="297"/>
      <c r="E3" s="298"/>
      <c r="F3" s="172"/>
      <c r="G3" s="306" t="s">
        <v>1</v>
      </c>
      <c r="H3" s="308" t="s">
        <v>234</v>
      </c>
      <c r="I3" s="309"/>
      <c r="J3" s="306" t="s">
        <v>2</v>
      </c>
      <c r="K3" s="306" t="s">
        <v>204</v>
      </c>
      <c r="L3" s="310" t="s">
        <v>205</v>
      </c>
      <c r="M3" s="169"/>
      <c r="N3" s="295" t="s">
        <v>203</v>
      </c>
      <c r="O3" s="295"/>
      <c r="P3" s="295"/>
      <c r="Q3" s="169"/>
      <c r="R3" s="44" t="str">
        <f>IF(COUNTIF(R5:U87,"NG"),"要修正！","クリア ! ")</f>
        <v xml:space="preserve">クリア ! </v>
      </c>
      <c r="S3" s="19" t="s">
        <v>189</v>
      </c>
      <c r="U3" s="18"/>
    </row>
    <row r="4" spans="1:21" s="19" customFormat="1" ht="22.5" customHeight="1" x14ac:dyDescent="0.15">
      <c r="A4" s="171" t="s">
        <v>58</v>
      </c>
      <c r="B4" s="296"/>
      <c r="C4" s="297"/>
      <c r="D4" s="297"/>
      <c r="E4" s="298"/>
      <c r="F4" s="172"/>
      <c r="G4" s="307"/>
      <c r="H4" s="200" t="s">
        <v>241</v>
      </c>
      <c r="I4" s="200" t="s">
        <v>242</v>
      </c>
      <c r="J4" s="307"/>
      <c r="K4" s="307"/>
      <c r="L4" s="311"/>
      <c r="M4" s="174"/>
      <c r="N4" s="189" t="s">
        <v>200</v>
      </c>
      <c r="O4" s="190" t="s">
        <v>201</v>
      </c>
      <c r="P4" s="190" t="s">
        <v>204</v>
      </c>
      <c r="Q4" s="169"/>
      <c r="R4" s="299" t="str">
        <f>IF(R3="要修正！","※「クリア！」になるようNG箇所を修正してください。","")</f>
        <v/>
      </c>
    </row>
    <row r="5" spans="1:21" s="19" customFormat="1" ht="22.5" customHeight="1" x14ac:dyDescent="0.15">
      <c r="A5" s="171" t="s">
        <v>60</v>
      </c>
      <c r="B5" s="301"/>
      <c r="C5" s="297"/>
      <c r="D5" s="297"/>
      <c r="E5" s="298"/>
      <c r="F5" s="172"/>
      <c r="G5" s="175" t="s">
        <v>158</v>
      </c>
      <c r="H5" s="176"/>
      <c r="I5" s="176"/>
      <c r="J5" s="177">
        <f>H5-I5</f>
        <v>0</v>
      </c>
      <c r="K5" s="178" t="str">
        <f>IFERROR(J5/H5*100,"")</f>
        <v/>
      </c>
      <c r="L5" s="179"/>
      <c r="M5" s="174"/>
      <c r="N5" s="191"/>
      <c r="O5" s="192">
        <f>H5-N5</f>
        <v>0</v>
      </c>
      <c r="P5" s="193"/>
      <c r="Q5" s="169"/>
      <c r="R5" s="300"/>
    </row>
    <row r="6" spans="1:21" s="19" customFormat="1" ht="22.5" customHeight="1" x14ac:dyDescent="0.15">
      <c r="A6" s="171" t="s">
        <v>61</v>
      </c>
      <c r="B6" s="296"/>
      <c r="C6" s="297"/>
      <c r="D6" s="297"/>
      <c r="E6" s="298"/>
      <c r="F6" s="172"/>
      <c r="G6" s="175" t="s">
        <v>3</v>
      </c>
      <c r="H6" s="176"/>
      <c r="I6" s="176"/>
      <c r="J6" s="177">
        <f t="shared" ref="J6:J8" si="0">H6-I6</f>
        <v>0</v>
      </c>
      <c r="K6" s="178" t="str">
        <f>IFERROR(J6/H6*100,"")</f>
        <v/>
      </c>
      <c r="L6" s="179"/>
      <c r="M6" s="174"/>
      <c r="N6" s="191"/>
      <c r="O6" s="192">
        <f>H6-N6</f>
        <v>0</v>
      </c>
      <c r="P6" s="193"/>
      <c r="Q6" s="169"/>
      <c r="R6" s="45" t="s">
        <v>191</v>
      </c>
      <c r="S6" s="109" t="s">
        <v>199</v>
      </c>
    </row>
    <row r="7" spans="1:21" s="19" customFormat="1" ht="22.5" customHeight="1" x14ac:dyDescent="0.15">
      <c r="A7" s="180"/>
      <c r="B7" s="181"/>
      <c r="C7" s="182"/>
      <c r="D7" s="182"/>
      <c r="E7" s="182"/>
      <c r="F7" s="182"/>
      <c r="G7" s="175" t="s">
        <v>211</v>
      </c>
      <c r="H7" s="176"/>
      <c r="I7" s="176"/>
      <c r="J7" s="177">
        <f t="shared" si="0"/>
        <v>0</v>
      </c>
      <c r="K7" s="178" t="str">
        <f>IFERROR(J7/H7*100,"")</f>
        <v/>
      </c>
      <c r="L7" s="179"/>
      <c r="M7" s="174"/>
      <c r="N7" s="191"/>
      <c r="O7" s="192">
        <f>H7-N7</f>
        <v>0</v>
      </c>
      <c r="P7" s="193"/>
      <c r="Q7" s="169"/>
      <c r="R7" s="45"/>
      <c r="S7" s="109"/>
    </row>
    <row r="8" spans="1:21" s="19" customFormat="1" ht="22.5" customHeight="1" x14ac:dyDescent="0.15">
      <c r="A8" s="180"/>
      <c r="B8" s="181"/>
      <c r="C8" s="182"/>
      <c r="D8" s="182"/>
      <c r="E8" s="182"/>
      <c r="F8" s="182"/>
      <c r="G8" s="175" t="s">
        <v>212</v>
      </c>
      <c r="H8" s="176"/>
      <c r="I8" s="176"/>
      <c r="J8" s="177">
        <f t="shared" si="0"/>
        <v>0</v>
      </c>
      <c r="K8" s="178" t="str">
        <f>IFERROR(J8/H8*100,"")</f>
        <v/>
      </c>
      <c r="L8" s="179"/>
      <c r="M8" s="174"/>
      <c r="N8" s="191"/>
      <c r="O8" s="192">
        <f>H8-N8</f>
        <v>0</v>
      </c>
      <c r="P8" s="193"/>
      <c r="Q8" s="169"/>
      <c r="R8" s="45"/>
      <c r="S8" s="109"/>
    </row>
    <row r="9" spans="1:21" s="19" customFormat="1" ht="22.5" customHeight="1" x14ac:dyDescent="0.15">
      <c r="A9" s="169"/>
      <c r="B9" s="169"/>
      <c r="C9" s="169"/>
      <c r="D9" s="169"/>
      <c r="E9" s="183"/>
      <c r="F9" s="183"/>
      <c r="G9" s="175" t="s">
        <v>36</v>
      </c>
      <c r="H9" s="177">
        <f>H5+H6*0.939+H7*1.299+H8*1.56</f>
        <v>0</v>
      </c>
      <c r="I9" s="177">
        <f>I5+I6*0.939+I7*1.299+I8*1.56</f>
        <v>0</v>
      </c>
      <c r="J9" s="177">
        <f>J5+J6*0.939+J7*1.299+J8*1.56</f>
        <v>0</v>
      </c>
      <c r="K9" s="178" t="str">
        <f>IFERROR(J9/H9*100,"")</f>
        <v/>
      </c>
      <c r="L9" s="173" t="str">
        <f>IF((K9=""),"",IF(K9&gt;=5,"OK","NG"))</f>
        <v/>
      </c>
      <c r="M9" s="174"/>
      <c r="N9" s="194">
        <f>N5+N6*0.939+N7*1.299+N8*1.56</f>
        <v>0</v>
      </c>
      <c r="O9" s="188">
        <f>O5+O6*0.939+O7*1.299+O8*1.56</f>
        <v>0</v>
      </c>
      <c r="P9" s="188" t="str">
        <f>IFERROR(O9/H9*100,"")</f>
        <v/>
      </c>
      <c r="Q9" s="169"/>
      <c r="R9" s="112" t="str">
        <f>IF((L9&lt;&gt;"NG"),"OK","NG")</f>
        <v>OK</v>
      </c>
      <c r="S9" s="110" t="str">
        <f>IF(AND((O1="○"),(K9&lt;10)),"NG","OK")</f>
        <v>OK</v>
      </c>
    </row>
    <row r="10" spans="1:21" ht="22.5" customHeight="1" x14ac:dyDescent="0.15">
      <c r="A10" s="184" t="s">
        <v>235</v>
      </c>
      <c r="B10" s="184"/>
      <c r="C10" s="184"/>
      <c r="D10" s="184"/>
      <c r="E10" s="184"/>
      <c r="F10" s="184"/>
      <c r="G10" s="184"/>
      <c r="H10" s="184"/>
      <c r="I10" s="184"/>
      <c r="J10" s="184"/>
      <c r="K10" s="184"/>
      <c r="L10" s="184"/>
      <c r="M10" s="184"/>
      <c r="N10" s="185"/>
      <c r="O10" s="184"/>
      <c r="P10" s="18"/>
      <c r="Q10" s="18"/>
    </row>
    <row r="11" spans="1:21" s="48" customFormat="1" ht="17.25" x14ac:dyDescent="0.15">
      <c r="A11" s="22" t="s">
        <v>38</v>
      </c>
      <c r="B11" s="257" t="s">
        <v>21</v>
      </c>
      <c r="C11" s="258"/>
      <c r="D11" s="22" t="s">
        <v>22</v>
      </c>
      <c r="E11" s="22" t="s">
        <v>231</v>
      </c>
      <c r="F11" s="22" t="s">
        <v>215</v>
      </c>
      <c r="G11" s="211" t="s">
        <v>88</v>
      </c>
      <c r="H11" s="211" t="s">
        <v>89</v>
      </c>
      <c r="I11" s="206" t="s">
        <v>67</v>
      </c>
      <c r="J11" s="206" t="s">
        <v>148</v>
      </c>
      <c r="K11" s="206" t="s">
        <v>116</v>
      </c>
      <c r="L11" s="302" t="s">
        <v>128</v>
      </c>
      <c r="M11" s="303"/>
      <c r="N11" s="304"/>
      <c r="O11" s="47"/>
      <c r="P11" s="128"/>
      <c r="Q11" s="129"/>
      <c r="R11" s="23" t="s">
        <v>190</v>
      </c>
      <c r="S11" s="47" t="s">
        <v>193</v>
      </c>
      <c r="U11" s="21"/>
    </row>
    <row r="12" spans="1:21" ht="22.5" customHeight="1" x14ac:dyDescent="0.15">
      <c r="A12" s="203"/>
      <c r="B12" s="293"/>
      <c r="C12" s="294"/>
      <c r="D12" s="12"/>
      <c r="E12" s="214"/>
      <c r="F12" s="13"/>
      <c r="G12" s="14"/>
      <c r="H12" s="14"/>
      <c r="I12" s="15"/>
      <c r="J12" s="15"/>
      <c r="K12" s="15"/>
      <c r="L12" s="241"/>
      <c r="M12" s="243"/>
      <c r="N12" s="242"/>
      <c r="O12" s="47"/>
      <c r="P12" s="18"/>
      <c r="Q12" s="18"/>
      <c r="R12" s="205" t="str">
        <f>IFERROR(INDEX(E12:E19,MATCH(MAX(D12:D19),D12:D19,0)),"")</f>
        <v/>
      </c>
      <c r="S12" s="102" t="str">
        <f t="shared" ref="S12:S19" si="1">IF(OR(D12=0,D12=""),"OK",(IF(OR(G12=""),"NG","OK")))</f>
        <v>OK</v>
      </c>
      <c r="U12" s="21" t="s">
        <v>216</v>
      </c>
    </row>
    <row r="13" spans="1:21" ht="22.5" customHeight="1" x14ac:dyDescent="0.15">
      <c r="A13" s="203"/>
      <c r="B13" s="293"/>
      <c r="C13" s="294"/>
      <c r="D13" s="12"/>
      <c r="E13" s="214"/>
      <c r="F13" s="13"/>
      <c r="G13" s="14"/>
      <c r="H13" s="14"/>
      <c r="I13" s="15"/>
      <c r="J13" s="15"/>
      <c r="K13" s="15"/>
      <c r="L13" s="241"/>
      <c r="M13" s="243"/>
      <c r="N13" s="242"/>
      <c r="O13" s="47"/>
      <c r="P13" s="18"/>
      <c r="Q13" s="18"/>
      <c r="R13" s="101"/>
      <c r="S13" s="102" t="str">
        <f>IF(OR(D13=0,D13=""),"OK",(IF(OR(G13=""),"NG","OK")))</f>
        <v>OK</v>
      </c>
      <c r="U13" s="21" t="s">
        <v>218</v>
      </c>
    </row>
    <row r="14" spans="1:21" ht="22.5" customHeight="1" x14ac:dyDescent="0.15">
      <c r="A14" s="203"/>
      <c r="B14" s="293"/>
      <c r="C14" s="294"/>
      <c r="D14" s="12"/>
      <c r="E14" s="214"/>
      <c r="F14" s="13"/>
      <c r="G14" s="14"/>
      <c r="H14" s="14"/>
      <c r="I14" s="15"/>
      <c r="J14" s="15"/>
      <c r="K14" s="15"/>
      <c r="L14" s="241"/>
      <c r="M14" s="243"/>
      <c r="N14" s="242"/>
      <c r="O14" s="47"/>
      <c r="P14" s="18"/>
      <c r="Q14" s="18"/>
      <c r="R14" s="101"/>
      <c r="S14" s="102" t="str">
        <f>IF(OR(D14=0,D14=""),"OK",(IF(OR(G14=""),"NG","OK")))</f>
        <v>OK</v>
      </c>
      <c r="U14" s="21" t="s">
        <v>217</v>
      </c>
    </row>
    <row r="15" spans="1:21" ht="22.5" customHeight="1" x14ac:dyDescent="0.15">
      <c r="A15" s="203"/>
      <c r="B15" s="293"/>
      <c r="C15" s="294"/>
      <c r="D15" s="12"/>
      <c r="E15" s="214"/>
      <c r="F15" s="13"/>
      <c r="G15" s="14"/>
      <c r="H15" s="14"/>
      <c r="I15" s="15"/>
      <c r="J15" s="15"/>
      <c r="K15" s="15"/>
      <c r="L15" s="241"/>
      <c r="M15" s="243"/>
      <c r="N15" s="242"/>
      <c r="O15" s="47"/>
      <c r="P15" s="18"/>
      <c r="Q15" s="18"/>
      <c r="R15" s="101"/>
      <c r="S15" s="102" t="str">
        <f t="shared" si="1"/>
        <v>OK</v>
      </c>
      <c r="U15" s="138" t="s">
        <v>219</v>
      </c>
    </row>
    <row r="16" spans="1:21" ht="22.5" customHeight="1" x14ac:dyDescent="0.15">
      <c r="A16" s="203"/>
      <c r="B16" s="293"/>
      <c r="C16" s="294"/>
      <c r="D16" s="12"/>
      <c r="E16" s="214"/>
      <c r="F16" s="13"/>
      <c r="G16" s="14"/>
      <c r="H16" s="14"/>
      <c r="I16" s="15"/>
      <c r="J16" s="15"/>
      <c r="K16" s="15"/>
      <c r="L16" s="241"/>
      <c r="M16" s="243"/>
      <c r="N16" s="242"/>
      <c r="O16" s="47"/>
      <c r="P16" s="18"/>
      <c r="Q16" s="18"/>
      <c r="R16" s="101"/>
      <c r="S16" s="102" t="str">
        <f t="shared" si="1"/>
        <v>OK</v>
      </c>
    </row>
    <row r="17" spans="1:21" ht="22.5" customHeight="1" x14ac:dyDescent="0.15">
      <c r="A17" s="203"/>
      <c r="B17" s="293"/>
      <c r="C17" s="294"/>
      <c r="D17" s="12"/>
      <c r="E17" s="214"/>
      <c r="F17" s="13"/>
      <c r="G17" s="14"/>
      <c r="H17" s="14"/>
      <c r="I17" s="15"/>
      <c r="J17" s="15"/>
      <c r="K17" s="15"/>
      <c r="L17" s="241"/>
      <c r="M17" s="243"/>
      <c r="N17" s="242"/>
      <c r="O17" s="47"/>
      <c r="P17" s="18"/>
      <c r="Q17" s="18"/>
      <c r="R17" s="101"/>
      <c r="S17" s="102" t="str">
        <f t="shared" si="1"/>
        <v>OK</v>
      </c>
    </row>
    <row r="18" spans="1:21" ht="22.5" customHeight="1" x14ac:dyDescent="0.15">
      <c r="A18" s="203"/>
      <c r="B18" s="293"/>
      <c r="C18" s="294"/>
      <c r="D18" s="12"/>
      <c r="E18" s="214"/>
      <c r="F18" s="13"/>
      <c r="G18" s="14"/>
      <c r="H18" s="14"/>
      <c r="I18" s="15"/>
      <c r="J18" s="15"/>
      <c r="K18" s="15"/>
      <c r="L18" s="241"/>
      <c r="M18" s="243"/>
      <c r="N18" s="242"/>
      <c r="O18" s="47"/>
      <c r="P18" s="18"/>
      <c r="Q18" s="18"/>
      <c r="R18" s="101"/>
      <c r="S18" s="102" t="str">
        <f t="shared" si="1"/>
        <v>OK</v>
      </c>
    </row>
    <row r="19" spans="1:21" ht="22.5" customHeight="1" x14ac:dyDescent="0.15">
      <c r="A19" s="203"/>
      <c r="B19" s="293"/>
      <c r="C19" s="294"/>
      <c r="D19" s="12"/>
      <c r="E19" s="214"/>
      <c r="F19" s="13"/>
      <c r="G19" s="14"/>
      <c r="H19" s="14"/>
      <c r="I19" s="15"/>
      <c r="J19" s="15"/>
      <c r="K19" s="15"/>
      <c r="L19" s="241"/>
      <c r="M19" s="243"/>
      <c r="N19" s="242"/>
      <c r="O19" s="47"/>
      <c r="P19" s="18"/>
      <c r="Q19" s="18"/>
      <c r="R19" s="101"/>
      <c r="S19" s="102" t="str">
        <f t="shared" si="1"/>
        <v>OK</v>
      </c>
    </row>
    <row r="20" spans="1:21" ht="17.25" x14ac:dyDescent="0.15">
      <c r="A20" s="209" t="s">
        <v>0</v>
      </c>
      <c r="B20" s="255" t="s">
        <v>34</v>
      </c>
      <c r="C20" s="256"/>
      <c r="D20" s="20">
        <f>SUM(D12:D19)</f>
        <v>0</v>
      </c>
      <c r="E20" s="209" t="s">
        <v>34</v>
      </c>
      <c r="F20" s="209"/>
      <c r="G20" s="204"/>
      <c r="H20" s="204" t="s">
        <v>34</v>
      </c>
      <c r="I20" s="204" t="s">
        <v>34</v>
      </c>
      <c r="J20" s="204" t="s">
        <v>34</v>
      </c>
      <c r="K20" s="204" t="s">
        <v>34</v>
      </c>
      <c r="L20" s="255" t="s">
        <v>34</v>
      </c>
      <c r="M20" s="259"/>
      <c r="N20" s="256"/>
      <c r="O20" s="47"/>
      <c r="P20" s="18"/>
      <c r="Q20" s="18"/>
      <c r="R20" s="21"/>
    </row>
    <row r="21" spans="1:21" ht="17.25" x14ac:dyDescent="0.15">
      <c r="A21" s="23"/>
      <c r="B21" s="24"/>
      <c r="C21" s="24"/>
      <c r="O21" s="47"/>
      <c r="P21" s="18"/>
      <c r="Q21" s="18"/>
      <c r="R21" s="21"/>
    </row>
    <row r="22" spans="1:21" ht="17.25" x14ac:dyDescent="0.15">
      <c r="A22" s="25" t="s">
        <v>229</v>
      </c>
      <c r="B22" s="26"/>
      <c r="C22" s="26"/>
      <c r="O22" s="47"/>
      <c r="P22" s="18"/>
      <c r="R22" s="21"/>
    </row>
    <row r="23" spans="1:21" s="49" customFormat="1" ht="17.25" x14ac:dyDescent="0.15">
      <c r="A23" s="288" t="s">
        <v>38</v>
      </c>
      <c r="B23" s="288" t="s">
        <v>69</v>
      </c>
      <c r="C23" s="290" t="s">
        <v>104</v>
      </c>
      <c r="D23" s="291" t="s">
        <v>4</v>
      </c>
      <c r="E23" s="292"/>
      <c r="F23" s="292"/>
      <c r="G23" s="292"/>
      <c r="H23" s="292"/>
      <c r="I23" s="288" t="s">
        <v>222</v>
      </c>
      <c r="J23" s="282" t="s">
        <v>80</v>
      </c>
      <c r="K23" s="282"/>
      <c r="L23" s="282"/>
      <c r="M23" s="282"/>
      <c r="N23" s="21"/>
      <c r="O23" s="47"/>
      <c r="P23" s="18"/>
      <c r="Q23" s="111"/>
      <c r="R23" s="21" t="s">
        <v>152</v>
      </c>
      <c r="S23" s="21" t="s">
        <v>152</v>
      </c>
      <c r="U23" s="21"/>
    </row>
    <row r="24" spans="1:21" s="51" customFormat="1" ht="17.25" x14ac:dyDescent="0.15">
      <c r="A24" s="289"/>
      <c r="B24" s="289"/>
      <c r="C24" s="289"/>
      <c r="D24" s="210" t="s">
        <v>122</v>
      </c>
      <c r="E24" s="291" t="s">
        <v>107</v>
      </c>
      <c r="F24" s="292"/>
      <c r="G24" s="210" t="s">
        <v>220</v>
      </c>
      <c r="H24" s="213" t="s">
        <v>221</v>
      </c>
      <c r="I24" s="289"/>
      <c r="J24" s="212" t="s">
        <v>223</v>
      </c>
      <c r="K24" s="151" t="s">
        <v>224</v>
      </c>
      <c r="L24" s="152" t="s">
        <v>225</v>
      </c>
      <c r="M24" s="212" t="s">
        <v>226</v>
      </c>
      <c r="N24" s="21"/>
      <c r="O24" s="47"/>
      <c r="P24" s="18"/>
      <c r="Q24" s="111"/>
      <c r="R24" s="50" t="s">
        <v>172</v>
      </c>
      <c r="S24" s="50" t="s">
        <v>195</v>
      </c>
      <c r="T24" s="51" t="s">
        <v>194</v>
      </c>
      <c r="U24" s="21"/>
    </row>
    <row r="25" spans="1:21" ht="22.5" customHeight="1" x14ac:dyDescent="0.15">
      <c r="A25" s="39"/>
      <c r="B25" s="14"/>
      <c r="C25" s="14"/>
      <c r="D25" s="14"/>
      <c r="E25" s="285"/>
      <c r="F25" s="286"/>
      <c r="G25" s="16"/>
      <c r="H25" s="16"/>
      <c r="I25" s="40"/>
      <c r="J25" s="39"/>
      <c r="K25" s="39"/>
      <c r="L25" s="141" t="s">
        <v>6</v>
      </c>
      <c r="M25" s="141" t="s">
        <v>6</v>
      </c>
      <c r="O25" s="47"/>
      <c r="P25" s="18"/>
      <c r="Q25" s="111"/>
      <c r="R25" s="102" t="str">
        <f>IF(OR(I25="新規",I25="追加",I25=""),"OK",(IF(AND(J25="",K25=""),"NG","OK")))</f>
        <v>OK</v>
      </c>
      <c r="S25" s="102" t="str">
        <f>IF(OR(I25="新規",I25="追加",I25=""),"OK",(IF(OR(AND(L25="",M25=""),AND(L25="",M25="□"),AND(L25="□",M25=""),AND(L25="□",M25="□")),"NG","OK")))</f>
        <v>OK</v>
      </c>
      <c r="T25" s="102" t="str">
        <f>IF(OR(AND(D25&lt;&gt;"",E25&lt;&gt;"",G25&lt;&gt;"",H25&lt;&gt;"",I25&lt;&gt;""),(D25="")),"OK","NG")</f>
        <v>OK</v>
      </c>
    </row>
    <row r="26" spans="1:21" ht="22.5" customHeight="1" x14ac:dyDescent="0.15">
      <c r="A26" s="39"/>
      <c r="B26" s="14"/>
      <c r="C26" s="14"/>
      <c r="D26" s="14"/>
      <c r="E26" s="285"/>
      <c r="F26" s="287"/>
      <c r="G26" s="16"/>
      <c r="H26" s="16"/>
      <c r="I26" s="40"/>
      <c r="J26" s="39"/>
      <c r="K26" s="39"/>
      <c r="L26" s="141" t="s">
        <v>6</v>
      </c>
      <c r="M26" s="141" t="s">
        <v>6</v>
      </c>
      <c r="O26" s="47"/>
      <c r="P26" s="18"/>
      <c r="Q26" s="111"/>
      <c r="R26" s="102" t="str">
        <f t="shared" ref="R26:R36" si="2">IF(OR(I26="新規",I26="追加",I26=""),"OK",(IF(AND(J26="",K26=""),"NG","OK")))</f>
        <v>OK</v>
      </c>
      <c r="S26" s="102" t="str">
        <f t="shared" ref="S26:S36" si="3">IF(OR(I26="新規",I26="追加",I26=""),"OK",(IF(OR(AND(L26="",M26=""),AND(L26="",M26="□"),AND(L26="□",M26=""),AND(L26="□",M26="□")),"NG","OK")))</f>
        <v>OK</v>
      </c>
      <c r="T26" s="102" t="str">
        <f t="shared" ref="T26:T36" si="4">IF(OR(AND(D26&lt;&gt;"",E26&lt;&gt;"",G26&lt;&gt;"",H26&lt;&gt;"",I26&lt;&gt;""),(D26="")),"OK","NG")</f>
        <v>OK</v>
      </c>
    </row>
    <row r="27" spans="1:21" ht="22.5" customHeight="1" x14ac:dyDescent="0.15">
      <c r="A27" s="39"/>
      <c r="B27" s="14"/>
      <c r="C27" s="14"/>
      <c r="D27" s="14"/>
      <c r="E27" s="285"/>
      <c r="F27" s="287"/>
      <c r="G27" s="16"/>
      <c r="H27" s="38"/>
      <c r="I27" s="40"/>
      <c r="J27" s="39"/>
      <c r="K27" s="39"/>
      <c r="L27" s="141" t="s">
        <v>6</v>
      </c>
      <c r="M27" s="141" t="s">
        <v>6</v>
      </c>
      <c r="O27" s="47"/>
      <c r="P27" s="18"/>
      <c r="Q27" s="111"/>
      <c r="R27" s="102" t="str">
        <f t="shared" si="2"/>
        <v>OK</v>
      </c>
      <c r="S27" s="102" t="str">
        <f t="shared" si="3"/>
        <v>OK</v>
      </c>
      <c r="T27" s="102" t="str">
        <f t="shared" si="4"/>
        <v>OK</v>
      </c>
    </row>
    <row r="28" spans="1:21" ht="22.5" customHeight="1" x14ac:dyDescent="0.15">
      <c r="A28" s="39"/>
      <c r="B28" s="14"/>
      <c r="C28" s="14"/>
      <c r="D28" s="14"/>
      <c r="E28" s="285"/>
      <c r="F28" s="286"/>
      <c r="G28" s="139"/>
      <c r="H28" s="16"/>
      <c r="I28" s="40"/>
      <c r="J28" s="39"/>
      <c r="K28" s="39"/>
      <c r="L28" s="141" t="s">
        <v>6</v>
      </c>
      <c r="M28" s="141" t="s">
        <v>6</v>
      </c>
      <c r="O28" s="47"/>
      <c r="P28" s="18"/>
      <c r="Q28" s="111"/>
      <c r="R28" s="102" t="str">
        <f t="shared" si="2"/>
        <v>OK</v>
      </c>
      <c r="S28" s="102" t="str">
        <f t="shared" si="3"/>
        <v>OK</v>
      </c>
      <c r="T28" s="102" t="str">
        <f t="shared" si="4"/>
        <v>OK</v>
      </c>
    </row>
    <row r="29" spans="1:21" ht="22.5" customHeight="1" x14ac:dyDescent="0.15">
      <c r="A29" s="39"/>
      <c r="B29" s="14"/>
      <c r="C29" s="14"/>
      <c r="D29" s="14"/>
      <c r="E29" s="285"/>
      <c r="F29" s="286"/>
      <c r="G29" s="140"/>
      <c r="H29" s="16"/>
      <c r="I29" s="40"/>
      <c r="J29" s="39"/>
      <c r="K29" s="39"/>
      <c r="L29" s="141" t="s">
        <v>6</v>
      </c>
      <c r="M29" s="141" t="s">
        <v>6</v>
      </c>
      <c r="O29" s="47"/>
      <c r="P29" s="18"/>
      <c r="Q29" s="111"/>
      <c r="R29" s="102" t="str">
        <f t="shared" si="2"/>
        <v>OK</v>
      </c>
      <c r="S29" s="102" t="str">
        <f t="shared" si="3"/>
        <v>OK</v>
      </c>
      <c r="T29" s="102" t="str">
        <f t="shared" si="4"/>
        <v>OK</v>
      </c>
    </row>
    <row r="30" spans="1:21" ht="22.5" customHeight="1" x14ac:dyDescent="0.15">
      <c r="A30" s="39"/>
      <c r="B30" s="14"/>
      <c r="C30" s="14"/>
      <c r="D30" s="14"/>
      <c r="E30" s="285"/>
      <c r="F30" s="286"/>
      <c r="G30" s="139"/>
      <c r="H30" s="16"/>
      <c r="I30" s="40"/>
      <c r="J30" s="39"/>
      <c r="K30" s="39"/>
      <c r="L30" s="141" t="s">
        <v>6</v>
      </c>
      <c r="M30" s="141" t="s">
        <v>6</v>
      </c>
      <c r="O30" s="47"/>
      <c r="P30" s="18"/>
      <c r="Q30" s="111"/>
      <c r="R30" s="102" t="str">
        <f t="shared" si="2"/>
        <v>OK</v>
      </c>
      <c r="S30" s="102" t="str">
        <f t="shared" si="3"/>
        <v>OK</v>
      </c>
      <c r="T30" s="102" t="str">
        <f t="shared" si="4"/>
        <v>OK</v>
      </c>
    </row>
    <row r="31" spans="1:21" ht="22.5" customHeight="1" x14ac:dyDescent="0.15">
      <c r="A31" s="39"/>
      <c r="B31" s="14"/>
      <c r="C31" s="14"/>
      <c r="D31" s="14"/>
      <c r="E31" s="285"/>
      <c r="F31" s="286"/>
      <c r="G31" s="139"/>
      <c r="H31" s="16"/>
      <c r="I31" s="40"/>
      <c r="J31" s="39"/>
      <c r="K31" s="39"/>
      <c r="L31" s="141" t="s">
        <v>6</v>
      </c>
      <c r="M31" s="141" t="s">
        <v>6</v>
      </c>
      <c r="O31" s="47"/>
      <c r="P31" s="18"/>
      <c r="Q31" s="111"/>
      <c r="R31" s="102" t="str">
        <f t="shared" si="2"/>
        <v>OK</v>
      </c>
      <c r="S31" s="102" t="str">
        <f t="shared" si="3"/>
        <v>OK</v>
      </c>
      <c r="T31" s="102" t="str">
        <f t="shared" si="4"/>
        <v>OK</v>
      </c>
    </row>
    <row r="32" spans="1:21" ht="22.5" customHeight="1" x14ac:dyDescent="0.15">
      <c r="A32" s="39"/>
      <c r="B32" s="14"/>
      <c r="C32" s="14"/>
      <c r="D32" s="14"/>
      <c r="E32" s="285"/>
      <c r="F32" s="286"/>
      <c r="G32" s="139"/>
      <c r="H32" s="16"/>
      <c r="I32" s="40"/>
      <c r="J32" s="39"/>
      <c r="K32" s="39"/>
      <c r="L32" s="141" t="s">
        <v>6</v>
      </c>
      <c r="M32" s="141" t="s">
        <v>6</v>
      </c>
      <c r="O32" s="47"/>
      <c r="P32" s="18"/>
      <c r="Q32" s="111"/>
      <c r="R32" s="102" t="str">
        <f t="shared" si="2"/>
        <v>OK</v>
      </c>
      <c r="S32" s="102" t="str">
        <f t="shared" si="3"/>
        <v>OK</v>
      </c>
      <c r="T32" s="102" t="str">
        <f t="shared" si="4"/>
        <v>OK</v>
      </c>
    </row>
    <row r="33" spans="1:25" ht="22.5" customHeight="1" x14ac:dyDescent="0.15">
      <c r="A33" s="39"/>
      <c r="B33" s="14"/>
      <c r="C33" s="14"/>
      <c r="D33" s="14"/>
      <c r="E33" s="285"/>
      <c r="F33" s="286"/>
      <c r="G33" s="139"/>
      <c r="H33" s="16"/>
      <c r="I33" s="40"/>
      <c r="J33" s="39"/>
      <c r="K33" s="39"/>
      <c r="L33" s="141" t="s">
        <v>6</v>
      </c>
      <c r="M33" s="141" t="s">
        <v>6</v>
      </c>
      <c r="O33" s="47"/>
      <c r="P33" s="18"/>
      <c r="Q33" s="111"/>
      <c r="R33" s="102" t="str">
        <f t="shared" si="2"/>
        <v>OK</v>
      </c>
      <c r="S33" s="102" t="str">
        <f t="shared" si="3"/>
        <v>OK</v>
      </c>
      <c r="T33" s="102" t="str">
        <f t="shared" si="4"/>
        <v>OK</v>
      </c>
    </row>
    <row r="34" spans="1:25" ht="22.5" customHeight="1" x14ac:dyDescent="0.15">
      <c r="A34" s="39"/>
      <c r="B34" s="14"/>
      <c r="C34" s="14"/>
      <c r="D34" s="14"/>
      <c r="E34" s="285"/>
      <c r="F34" s="286"/>
      <c r="G34" s="139"/>
      <c r="H34" s="16"/>
      <c r="I34" s="40"/>
      <c r="J34" s="39"/>
      <c r="K34" s="39"/>
      <c r="L34" s="141" t="s">
        <v>6</v>
      </c>
      <c r="M34" s="141" t="s">
        <v>6</v>
      </c>
      <c r="O34" s="47"/>
      <c r="P34" s="18"/>
      <c r="Q34" s="111"/>
      <c r="R34" s="102" t="str">
        <f t="shared" si="2"/>
        <v>OK</v>
      </c>
      <c r="S34" s="102" t="str">
        <f t="shared" si="3"/>
        <v>OK</v>
      </c>
      <c r="T34" s="102" t="str">
        <f t="shared" si="4"/>
        <v>OK</v>
      </c>
    </row>
    <row r="35" spans="1:25" ht="22.5" customHeight="1" x14ac:dyDescent="0.15">
      <c r="A35" s="39"/>
      <c r="B35" s="14"/>
      <c r="C35" s="14"/>
      <c r="D35" s="14"/>
      <c r="E35" s="285"/>
      <c r="F35" s="286"/>
      <c r="G35" s="139"/>
      <c r="H35" s="16"/>
      <c r="I35" s="40"/>
      <c r="J35" s="39"/>
      <c r="K35" s="39"/>
      <c r="L35" s="141" t="s">
        <v>6</v>
      </c>
      <c r="M35" s="141" t="s">
        <v>6</v>
      </c>
      <c r="O35" s="47"/>
      <c r="P35" s="18"/>
      <c r="Q35" s="111"/>
      <c r="R35" s="102" t="str">
        <f t="shared" si="2"/>
        <v>OK</v>
      </c>
      <c r="S35" s="102" t="str">
        <f t="shared" si="3"/>
        <v>OK</v>
      </c>
      <c r="T35" s="102" t="str">
        <f t="shared" si="4"/>
        <v>OK</v>
      </c>
    </row>
    <row r="36" spans="1:25" ht="22.5" customHeight="1" x14ac:dyDescent="0.15">
      <c r="A36" s="39"/>
      <c r="B36" s="14"/>
      <c r="C36" s="14"/>
      <c r="D36" s="14"/>
      <c r="E36" s="285"/>
      <c r="F36" s="286"/>
      <c r="G36" s="139"/>
      <c r="H36" s="16"/>
      <c r="I36" s="40"/>
      <c r="J36" s="39"/>
      <c r="K36" s="39"/>
      <c r="L36" s="141" t="s">
        <v>6</v>
      </c>
      <c r="M36" s="141" t="s">
        <v>6</v>
      </c>
      <c r="O36" s="47"/>
      <c r="P36" s="18"/>
      <c r="Q36" s="111"/>
      <c r="R36" s="102" t="str">
        <f t="shared" si="2"/>
        <v>OK</v>
      </c>
      <c r="S36" s="102" t="str">
        <f t="shared" si="3"/>
        <v>OK</v>
      </c>
      <c r="T36" s="102" t="str">
        <f t="shared" si="4"/>
        <v>OK</v>
      </c>
    </row>
    <row r="37" spans="1:25" ht="13.5" x14ac:dyDescent="0.15">
      <c r="G37" s="27"/>
      <c r="O37" s="47"/>
      <c r="Q37" s="111"/>
    </row>
    <row r="38" spans="1:25" s="28" customFormat="1" ht="13.5" x14ac:dyDescent="0.15">
      <c r="A38" s="204" t="s">
        <v>25</v>
      </c>
      <c r="B38" s="204" t="s">
        <v>185</v>
      </c>
      <c r="C38" s="204" t="s">
        <v>186</v>
      </c>
      <c r="D38" s="204" t="s">
        <v>187</v>
      </c>
      <c r="E38" s="204" t="s">
        <v>188</v>
      </c>
      <c r="F38" s="284" t="s">
        <v>37</v>
      </c>
      <c r="G38" s="284"/>
      <c r="H38" s="284" t="s">
        <v>112</v>
      </c>
      <c r="I38" s="284"/>
      <c r="J38" s="47"/>
      <c r="O38" s="47"/>
      <c r="R38" s="52" t="s">
        <v>31</v>
      </c>
      <c r="S38" s="53" t="s">
        <v>111</v>
      </c>
      <c r="T38" s="53" t="s">
        <v>136</v>
      </c>
    </row>
    <row r="39" spans="1:25" ht="22.5" customHeight="1" x14ac:dyDescent="0.15">
      <c r="A39" s="29" t="s">
        <v>100</v>
      </c>
      <c r="B39" s="20">
        <f>SUMIF(B$25:B$36,A39,H$25:H$36)</f>
        <v>0</v>
      </c>
      <c r="C39" s="12"/>
      <c r="D39" s="12"/>
      <c r="E39" s="12"/>
      <c r="F39" s="281"/>
      <c r="G39" s="281"/>
      <c r="H39" s="282" t="s">
        <v>108</v>
      </c>
      <c r="I39" s="282"/>
      <c r="J39" s="142"/>
      <c r="K39" s="30"/>
      <c r="L39" s="30"/>
      <c r="M39" s="30"/>
      <c r="N39" s="30"/>
      <c r="O39" s="30"/>
      <c r="P39" s="30"/>
      <c r="Q39" s="30"/>
      <c r="R39" s="102" t="str">
        <f>IF(C39&lt;=10000000,"OK","NG")</f>
        <v>OK</v>
      </c>
      <c r="S39" s="102" t="str">
        <f>IF(C39&lt;=B39/2,"OK","NG")</f>
        <v>OK</v>
      </c>
      <c r="T39" s="102" t="str">
        <f>IF(B39=C39+D39+E39,"OK","NG")</f>
        <v>OK</v>
      </c>
      <c r="U39" s="54"/>
      <c r="V39" s="50"/>
      <c r="W39" s="50"/>
      <c r="X39" s="50"/>
      <c r="Y39" s="50"/>
    </row>
    <row r="40" spans="1:25" ht="22.5" customHeight="1" x14ac:dyDescent="0.15">
      <c r="A40" s="29" t="s">
        <v>27</v>
      </c>
      <c r="B40" s="20">
        <f>SUMIF(B$25:B$36,A40,H$25:H$36)</f>
        <v>0</v>
      </c>
      <c r="C40" s="12"/>
      <c r="D40" s="12"/>
      <c r="E40" s="12"/>
      <c r="F40" s="281"/>
      <c r="G40" s="281"/>
      <c r="H40" s="282" t="s">
        <v>109</v>
      </c>
      <c r="I40" s="282"/>
      <c r="J40" s="142"/>
      <c r="K40" s="30"/>
      <c r="L40" s="30"/>
      <c r="M40" s="30"/>
      <c r="N40" s="30"/>
      <c r="O40" s="30"/>
      <c r="P40" s="30"/>
      <c r="Q40" s="30"/>
      <c r="R40" s="102" t="str">
        <f>IF(C40&lt;=1000000,"OK","NG")</f>
        <v>OK</v>
      </c>
      <c r="S40" s="102" t="str">
        <f>IF(C40&lt;=B40/2,"OK","NG")</f>
        <v>OK</v>
      </c>
      <c r="T40" s="102" t="str">
        <f t="shared" ref="T40:T41" si="5">IF(B40=C40+D40+E40,"OK","NG")</f>
        <v>OK</v>
      </c>
      <c r="U40" s="19"/>
    </row>
    <row r="41" spans="1:25" ht="22.5" customHeight="1" x14ac:dyDescent="0.15">
      <c r="A41" s="29" t="s">
        <v>28</v>
      </c>
      <c r="B41" s="20">
        <f>SUMIF(B$25:B$36,A41,I$25:I$36)</f>
        <v>0</v>
      </c>
      <c r="C41" s="12"/>
      <c r="D41" s="12"/>
      <c r="E41" s="12"/>
      <c r="F41" s="281"/>
      <c r="G41" s="281"/>
      <c r="H41" s="282" t="s">
        <v>110</v>
      </c>
      <c r="I41" s="282"/>
      <c r="J41" s="142"/>
      <c r="K41" s="30"/>
      <c r="L41" s="30"/>
      <c r="M41" s="30"/>
      <c r="N41" s="30"/>
      <c r="O41" s="30"/>
      <c r="P41" s="30"/>
      <c r="Q41" s="30"/>
      <c r="R41" s="102" t="str">
        <f>IF(C41&lt;=100000,"OK","NG")</f>
        <v>OK</v>
      </c>
      <c r="S41" s="102" t="str">
        <f t="shared" ref="S41" si="6">IF(C41&lt;=B41/2,"OK","NG")</f>
        <v>OK</v>
      </c>
      <c r="T41" s="102" t="str">
        <f t="shared" si="5"/>
        <v>OK</v>
      </c>
      <c r="U41" s="19"/>
    </row>
    <row r="42" spans="1:25" ht="22.5" customHeight="1" x14ac:dyDescent="0.15">
      <c r="A42" s="31" t="s">
        <v>32</v>
      </c>
      <c r="B42" s="32">
        <f>SUM(B39:B41)</f>
        <v>0</v>
      </c>
      <c r="C42" s="33">
        <f>SUM(C39:C41)</f>
        <v>0</v>
      </c>
      <c r="D42" s="33">
        <f t="shared" ref="D42:E42" si="7">SUM(D39:D41)</f>
        <v>0</v>
      </c>
      <c r="E42" s="33">
        <f t="shared" si="7"/>
        <v>0</v>
      </c>
      <c r="F42" s="281"/>
      <c r="G42" s="281"/>
      <c r="H42" s="283"/>
      <c r="I42" s="283"/>
      <c r="J42" s="143"/>
      <c r="K42" s="30"/>
      <c r="L42" s="30"/>
      <c r="M42" s="30"/>
      <c r="T42" s="102" t="str">
        <f>IF(B42=C42+D42+E42,"OK","NG")</f>
        <v>OK</v>
      </c>
    </row>
    <row r="43" spans="1:25" ht="13.5" x14ac:dyDescent="0.15"/>
    <row r="44" spans="1:25" ht="22.5" customHeight="1" x14ac:dyDescent="0.15">
      <c r="A44" s="21" t="s">
        <v>144</v>
      </c>
    </row>
    <row r="45" spans="1:25" ht="22.5" customHeight="1" x14ac:dyDescent="0.15">
      <c r="A45" s="21" t="s">
        <v>125</v>
      </c>
    </row>
    <row r="46" spans="1:25" ht="22.5" customHeight="1" x14ac:dyDescent="0.15">
      <c r="A46" s="21" t="s">
        <v>57</v>
      </c>
    </row>
    <row r="47" spans="1:25" ht="15" customHeight="1" x14ac:dyDescent="0.15">
      <c r="A47" s="209" t="s">
        <v>5</v>
      </c>
      <c r="B47" s="255" t="s">
        <v>50</v>
      </c>
      <c r="C47" s="259"/>
      <c r="D47" s="259"/>
      <c r="E47" s="256"/>
      <c r="F47" s="245" t="s">
        <v>99</v>
      </c>
      <c r="G47" s="245"/>
      <c r="H47" s="144"/>
      <c r="I47" s="24"/>
    </row>
    <row r="48" spans="1:25" ht="15" customHeight="1" x14ac:dyDescent="0.15">
      <c r="A48" s="17" t="s">
        <v>6</v>
      </c>
      <c r="B48" s="252" t="s">
        <v>7</v>
      </c>
      <c r="C48" s="253"/>
      <c r="D48" s="253"/>
      <c r="E48" s="254"/>
      <c r="F48" s="279" t="s">
        <v>8</v>
      </c>
      <c r="G48" s="279"/>
      <c r="H48" s="145"/>
      <c r="I48" s="24"/>
    </row>
    <row r="49" spans="1:19" ht="15" customHeight="1" x14ac:dyDescent="0.15">
      <c r="A49" s="17" t="s">
        <v>6</v>
      </c>
      <c r="B49" s="252" t="s">
        <v>9</v>
      </c>
      <c r="C49" s="253"/>
      <c r="D49" s="253"/>
      <c r="E49" s="254"/>
      <c r="F49" s="279" t="s">
        <v>10</v>
      </c>
      <c r="G49" s="279"/>
      <c r="H49" s="145"/>
      <c r="I49" s="24"/>
    </row>
    <row r="50" spans="1:19" ht="15" customHeight="1" x14ac:dyDescent="0.15">
      <c r="A50" s="17" t="s">
        <v>6</v>
      </c>
      <c r="B50" s="252" t="s">
        <v>11</v>
      </c>
      <c r="C50" s="253"/>
      <c r="D50" s="253"/>
      <c r="E50" s="254"/>
      <c r="F50" s="279" t="s">
        <v>12</v>
      </c>
      <c r="G50" s="279"/>
      <c r="H50" s="145"/>
      <c r="I50" s="24"/>
    </row>
    <row r="51" spans="1:19" ht="15" customHeight="1" x14ac:dyDescent="0.15">
      <c r="A51" s="17" t="s">
        <v>6</v>
      </c>
      <c r="B51" s="252" t="s">
        <v>13</v>
      </c>
      <c r="C51" s="253"/>
      <c r="D51" s="253"/>
      <c r="E51" s="254"/>
      <c r="F51" s="279" t="s">
        <v>14</v>
      </c>
      <c r="G51" s="279"/>
      <c r="H51" s="145"/>
      <c r="I51" s="24"/>
    </row>
    <row r="52" spans="1:19" ht="15" customHeight="1" x14ac:dyDescent="0.15">
      <c r="A52" s="17" t="s">
        <v>6</v>
      </c>
      <c r="B52" s="252" t="s">
        <v>51</v>
      </c>
      <c r="C52" s="253"/>
      <c r="D52" s="253"/>
      <c r="E52" s="254"/>
      <c r="F52" s="280" t="s">
        <v>54</v>
      </c>
      <c r="G52" s="280"/>
      <c r="H52" s="146"/>
      <c r="I52" s="24"/>
    </row>
    <row r="53" spans="1:19" ht="15" customHeight="1" x14ac:dyDescent="0.15">
      <c r="A53" s="17" t="s">
        <v>6</v>
      </c>
      <c r="B53" s="252" t="s">
        <v>52</v>
      </c>
      <c r="C53" s="253"/>
      <c r="D53" s="253"/>
      <c r="E53" s="254"/>
      <c r="F53" s="280" t="s">
        <v>55</v>
      </c>
      <c r="G53" s="280"/>
      <c r="H53" s="146"/>
      <c r="I53" s="24"/>
    </row>
    <row r="54" spans="1:19" ht="15" customHeight="1" x14ac:dyDescent="0.15">
      <c r="A54" s="17" t="s">
        <v>6</v>
      </c>
      <c r="B54" s="252" t="s">
        <v>53</v>
      </c>
      <c r="C54" s="253"/>
      <c r="D54" s="253"/>
      <c r="E54" s="254"/>
      <c r="F54" s="279" t="s">
        <v>8</v>
      </c>
      <c r="G54" s="279"/>
      <c r="H54" s="145"/>
      <c r="I54" s="24"/>
      <c r="R54" s="55"/>
    </row>
    <row r="55" spans="1:19" ht="15" customHeight="1" x14ac:dyDescent="0.15">
      <c r="A55" s="17" t="s">
        <v>6</v>
      </c>
      <c r="B55" s="252" t="s">
        <v>15</v>
      </c>
      <c r="C55" s="253"/>
      <c r="D55" s="253"/>
      <c r="E55" s="254"/>
      <c r="F55" s="279" t="s">
        <v>10</v>
      </c>
      <c r="G55" s="279"/>
      <c r="H55" s="145"/>
      <c r="I55" s="24"/>
      <c r="R55" s="55"/>
    </row>
    <row r="56" spans="1:19" ht="15" customHeight="1" x14ac:dyDescent="0.15">
      <c r="A56" s="17" t="s">
        <v>6</v>
      </c>
      <c r="B56" s="252" t="s">
        <v>39</v>
      </c>
      <c r="C56" s="253"/>
      <c r="D56" s="253"/>
      <c r="E56" s="254"/>
      <c r="F56" s="279" t="s">
        <v>10</v>
      </c>
      <c r="G56" s="279"/>
      <c r="H56" s="145"/>
      <c r="I56" s="24"/>
      <c r="R56" s="55"/>
    </row>
    <row r="57" spans="1:19" ht="15" customHeight="1" x14ac:dyDescent="0.15">
      <c r="A57" s="266" t="s">
        <v>239</v>
      </c>
      <c r="B57" s="266"/>
      <c r="C57" s="266"/>
      <c r="D57" s="266"/>
      <c r="E57" s="266"/>
      <c r="F57" s="266"/>
      <c r="G57" s="266"/>
      <c r="H57" s="266"/>
      <c r="I57" s="266"/>
      <c r="J57" s="266"/>
      <c r="K57" s="266"/>
      <c r="L57" s="266"/>
      <c r="R57" s="55"/>
    </row>
    <row r="58" spans="1:19" ht="22.5" customHeight="1" x14ac:dyDescent="0.15">
      <c r="A58" s="267" t="s">
        <v>127</v>
      </c>
      <c r="B58" s="263"/>
      <c r="C58" s="263"/>
      <c r="D58" s="263"/>
      <c r="E58" s="263"/>
      <c r="F58" s="263"/>
      <c r="G58" s="263"/>
      <c r="H58" s="263"/>
      <c r="I58" s="263"/>
      <c r="J58" s="263"/>
      <c r="K58" s="263"/>
      <c r="L58" s="263"/>
      <c r="R58" s="56" t="s">
        <v>155</v>
      </c>
    </row>
    <row r="59" spans="1:19" ht="22.5" customHeight="1" x14ac:dyDescent="0.15">
      <c r="A59" s="150" t="s">
        <v>6</v>
      </c>
      <c r="B59" s="268" t="s">
        <v>154</v>
      </c>
      <c r="C59" s="268"/>
      <c r="D59" s="268"/>
      <c r="E59" s="268"/>
      <c r="F59" s="268"/>
      <c r="G59" s="268"/>
      <c r="H59" s="269" t="s">
        <v>227</v>
      </c>
      <c r="I59" s="269"/>
      <c r="J59" s="269"/>
      <c r="K59" s="269"/>
      <c r="L59" s="269"/>
      <c r="M59" s="269"/>
      <c r="N59" s="269"/>
      <c r="O59" s="207"/>
      <c r="P59" s="207"/>
      <c r="Q59" s="207"/>
      <c r="R59" s="102" t="str">
        <f>IF(C41=0,"OK",(IF(A59="☑","OK","NG")))</f>
        <v>OK</v>
      </c>
      <c r="S59" s="57"/>
    </row>
    <row r="60" spans="1:19" ht="22.5" customHeight="1" x14ac:dyDescent="0.15">
      <c r="A60" s="270" t="s">
        <v>153</v>
      </c>
      <c r="B60" s="270"/>
      <c r="C60" s="270"/>
      <c r="D60" s="270"/>
      <c r="E60" s="270"/>
      <c r="F60" s="270"/>
      <c r="G60" s="270"/>
      <c r="H60" s="270"/>
      <c r="I60" s="270"/>
      <c r="J60" s="270"/>
      <c r="K60" s="270"/>
      <c r="L60" s="270"/>
      <c r="M60" s="34"/>
      <c r="N60" s="208"/>
      <c r="O60" s="208"/>
      <c r="P60" s="208"/>
      <c r="Q60" s="208"/>
      <c r="R60" s="57"/>
    </row>
    <row r="61" spans="1:19" s="35" customFormat="1" ht="22.5" customHeight="1" x14ac:dyDescent="0.15">
      <c r="A61" s="271" t="s">
        <v>163</v>
      </c>
      <c r="B61" s="272"/>
      <c r="C61" s="272"/>
      <c r="D61" s="272"/>
      <c r="E61" s="272"/>
      <c r="F61" s="272"/>
      <c r="G61" s="272"/>
      <c r="H61" s="272"/>
      <c r="I61" s="272"/>
      <c r="J61" s="272"/>
      <c r="K61" s="272"/>
      <c r="L61" s="273"/>
      <c r="M61" s="277" t="s">
        <v>169</v>
      </c>
      <c r="N61" s="278"/>
      <c r="O61" s="208"/>
      <c r="P61" s="208"/>
      <c r="Q61" s="208"/>
      <c r="R61" s="102" t="str">
        <f>IF(AND(A61="",C41&gt;0),"NG","OK")</f>
        <v>OK</v>
      </c>
    </row>
    <row r="62" spans="1:19" s="35" customFormat="1" ht="22.5" customHeight="1" x14ac:dyDescent="0.15">
      <c r="A62" s="274"/>
      <c r="B62" s="275"/>
      <c r="C62" s="275"/>
      <c r="D62" s="275"/>
      <c r="E62" s="275"/>
      <c r="F62" s="275"/>
      <c r="G62" s="275"/>
      <c r="H62" s="275"/>
      <c r="I62" s="275"/>
      <c r="J62" s="275"/>
      <c r="K62" s="275"/>
      <c r="L62" s="276"/>
      <c r="M62" s="277"/>
      <c r="N62" s="278"/>
      <c r="O62" s="208"/>
      <c r="P62" s="208"/>
      <c r="Q62" s="208"/>
      <c r="R62" s="58"/>
    </row>
    <row r="63" spans="1:19" ht="13.5" x14ac:dyDescent="0.15">
      <c r="A63" s="35"/>
      <c r="B63" s="35"/>
      <c r="C63" s="35"/>
      <c r="D63" s="35"/>
      <c r="E63" s="35"/>
      <c r="F63" s="35"/>
      <c r="G63" s="35"/>
      <c r="H63" s="35"/>
      <c r="I63" s="35"/>
      <c r="J63" s="35"/>
      <c r="K63" s="35"/>
    </row>
    <row r="64" spans="1:19" ht="22.5" customHeight="1" x14ac:dyDescent="0.15">
      <c r="A64" s="21" t="s">
        <v>233</v>
      </c>
      <c r="R64" s="59" t="s">
        <v>126</v>
      </c>
    </row>
    <row r="65" spans="1:18" ht="15" customHeight="1" x14ac:dyDescent="0.15">
      <c r="A65" s="17" t="s">
        <v>6</v>
      </c>
      <c r="B65" s="260" t="s">
        <v>236</v>
      </c>
      <c r="C65" s="260"/>
      <c r="D65" s="260"/>
      <c r="E65" s="261" t="s">
        <v>238</v>
      </c>
      <c r="F65" s="261"/>
      <c r="G65" s="261"/>
      <c r="H65" s="261"/>
      <c r="I65" s="261"/>
      <c r="J65" s="261"/>
      <c r="K65" s="261"/>
      <c r="L65" s="157"/>
      <c r="R65" s="102" t="str">
        <f>IF(B42=0,"OK",IF(B42=0,"OK",IF(OR(A65="☑",A66="☑",A67="☑"),"OK","NG")))</f>
        <v>OK</v>
      </c>
    </row>
    <row r="66" spans="1:18" ht="15" customHeight="1" x14ac:dyDescent="0.15">
      <c r="A66" s="17" t="s">
        <v>6</v>
      </c>
      <c r="B66" s="260" t="s">
        <v>237</v>
      </c>
      <c r="C66" s="260"/>
      <c r="D66" s="260"/>
      <c r="E66" s="261"/>
      <c r="F66" s="261"/>
      <c r="G66" s="261"/>
      <c r="H66" s="261"/>
      <c r="I66" s="261"/>
      <c r="J66" s="261"/>
      <c r="K66" s="261"/>
      <c r="L66" s="157"/>
    </row>
    <row r="67" spans="1:18" ht="15" customHeight="1" x14ac:dyDescent="0.15">
      <c r="A67" s="17" t="s">
        <v>6</v>
      </c>
      <c r="B67" s="262" t="s">
        <v>44</v>
      </c>
      <c r="C67" s="262"/>
      <c r="D67" s="262"/>
      <c r="E67" s="261"/>
      <c r="F67" s="261"/>
      <c r="G67" s="261"/>
      <c r="H67" s="261"/>
      <c r="I67" s="261"/>
      <c r="J67" s="261"/>
      <c r="K67" s="261"/>
      <c r="L67" s="157"/>
    </row>
    <row r="68" spans="1:18" ht="15" customHeight="1" x14ac:dyDescent="0.15"/>
    <row r="69" spans="1:18" ht="15" customHeight="1" x14ac:dyDescent="0.15">
      <c r="A69" s="21" t="s">
        <v>145</v>
      </c>
    </row>
    <row r="70" spans="1:18" ht="15" customHeight="1" x14ac:dyDescent="0.15">
      <c r="A70" s="263" t="s">
        <v>92</v>
      </c>
      <c r="B70" s="263"/>
      <c r="C70" s="263"/>
      <c r="D70" s="263"/>
      <c r="E70" s="263"/>
      <c r="F70" s="263"/>
      <c r="G70" s="263"/>
      <c r="H70" s="263"/>
      <c r="I70" s="263"/>
      <c r="J70" s="263"/>
      <c r="K70" s="263"/>
      <c r="L70" s="263"/>
      <c r="R70" s="59" t="s">
        <v>123</v>
      </c>
    </row>
    <row r="71" spans="1:18" ht="15" customHeight="1" x14ac:dyDescent="0.15">
      <c r="A71" s="147" t="s">
        <v>16</v>
      </c>
      <c r="B71" s="264" t="s">
        <v>17</v>
      </c>
      <c r="C71" s="265"/>
      <c r="D71" s="265"/>
      <c r="E71" s="265"/>
      <c r="F71" s="265"/>
      <c r="G71" s="265"/>
      <c r="H71" s="265"/>
      <c r="I71" s="265"/>
      <c r="J71" s="265"/>
      <c r="K71" s="145"/>
    </row>
    <row r="72" spans="1:18" ht="15" customHeight="1" x14ac:dyDescent="0.15">
      <c r="A72" s="17" t="s">
        <v>6</v>
      </c>
      <c r="B72" s="252" t="s">
        <v>106</v>
      </c>
      <c r="C72" s="253"/>
      <c r="D72" s="253"/>
      <c r="E72" s="253"/>
      <c r="F72" s="253"/>
      <c r="G72" s="253"/>
      <c r="H72" s="253"/>
      <c r="I72" s="253"/>
      <c r="J72" s="254"/>
      <c r="K72" s="207"/>
      <c r="R72" s="102" t="str">
        <f>IF(B42=0,"OK",IF(AND(A72="☑",A73="☑",A74="☑"),"OK","NG"))</f>
        <v>OK</v>
      </c>
    </row>
    <row r="73" spans="1:18" ht="15" customHeight="1" x14ac:dyDescent="0.15">
      <c r="A73" s="17" t="s">
        <v>6</v>
      </c>
      <c r="B73" s="252" t="s">
        <v>196</v>
      </c>
      <c r="C73" s="253"/>
      <c r="D73" s="253"/>
      <c r="E73" s="253"/>
      <c r="F73" s="253"/>
      <c r="G73" s="253"/>
      <c r="H73" s="253"/>
      <c r="I73" s="253"/>
      <c r="J73" s="254"/>
      <c r="K73" s="207"/>
    </row>
    <row r="74" spans="1:18" ht="15" customHeight="1" x14ac:dyDescent="0.15">
      <c r="A74" s="17" t="s">
        <v>6</v>
      </c>
      <c r="B74" s="252" t="s">
        <v>48</v>
      </c>
      <c r="C74" s="253"/>
      <c r="D74" s="253"/>
      <c r="E74" s="253"/>
      <c r="F74" s="253"/>
      <c r="G74" s="253"/>
      <c r="H74" s="253"/>
      <c r="I74" s="253"/>
      <c r="J74" s="254"/>
      <c r="K74" s="207"/>
    </row>
    <row r="75" spans="1:18" ht="15" customHeight="1" x14ac:dyDescent="0.15"/>
    <row r="76" spans="1:18" ht="15" customHeight="1" x14ac:dyDescent="0.15">
      <c r="A76" s="21" t="s">
        <v>156</v>
      </c>
      <c r="K76" s="24"/>
      <c r="L76" s="24"/>
    </row>
    <row r="77" spans="1:18" ht="15" customHeight="1" x14ac:dyDescent="0.15">
      <c r="A77" s="209" t="s">
        <v>16</v>
      </c>
      <c r="B77" s="255" t="s">
        <v>18</v>
      </c>
      <c r="C77" s="256"/>
      <c r="D77" s="255" t="s">
        <v>157</v>
      </c>
      <c r="E77" s="256"/>
      <c r="F77" s="257" t="s">
        <v>40</v>
      </c>
      <c r="G77" s="258"/>
      <c r="H77" s="259" t="s">
        <v>37</v>
      </c>
      <c r="I77" s="259"/>
      <c r="J77" s="259"/>
      <c r="K77" s="145"/>
      <c r="L77" s="24"/>
    </row>
    <row r="78" spans="1:18" ht="18.75" customHeight="1" x14ac:dyDescent="0.15">
      <c r="A78" s="17" t="s">
        <v>6</v>
      </c>
      <c r="B78" s="248" t="s">
        <v>43</v>
      </c>
      <c r="C78" s="250"/>
      <c r="D78" s="246" t="s">
        <v>42</v>
      </c>
      <c r="E78" s="247"/>
      <c r="F78" s="246" t="s">
        <v>162</v>
      </c>
      <c r="G78" s="247"/>
      <c r="H78" s="249" t="s">
        <v>165</v>
      </c>
      <c r="I78" s="249"/>
      <c r="J78" s="250"/>
      <c r="K78" s="148"/>
      <c r="L78" s="24"/>
    </row>
    <row r="79" spans="1:18" ht="18.75" customHeight="1" x14ac:dyDescent="0.15">
      <c r="A79" s="17" t="s">
        <v>6</v>
      </c>
      <c r="B79" s="248" t="s">
        <v>46</v>
      </c>
      <c r="C79" s="250"/>
      <c r="D79" s="246" t="s">
        <v>34</v>
      </c>
      <c r="E79" s="247"/>
      <c r="F79" s="246" t="s">
        <v>41</v>
      </c>
      <c r="G79" s="247"/>
      <c r="H79" s="249" t="s">
        <v>166</v>
      </c>
      <c r="I79" s="249"/>
      <c r="J79" s="250"/>
      <c r="K79" s="148"/>
      <c r="L79" s="24"/>
    </row>
    <row r="80" spans="1:18" ht="18.75" customHeight="1" x14ac:dyDescent="0.15">
      <c r="A80" s="17" t="s">
        <v>6</v>
      </c>
      <c r="B80" s="248" t="s">
        <v>45</v>
      </c>
      <c r="C80" s="250"/>
      <c r="D80" s="246" t="s">
        <v>34</v>
      </c>
      <c r="E80" s="247"/>
      <c r="F80" s="246" t="s">
        <v>41</v>
      </c>
      <c r="G80" s="247"/>
      <c r="H80" s="249" t="s">
        <v>47</v>
      </c>
      <c r="I80" s="249"/>
      <c r="J80" s="250"/>
      <c r="K80" s="148"/>
      <c r="L80" s="24"/>
    </row>
    <row r="81" spans="1:12" ht="18.75" customHeight="1" x14ac:dyDescent="0.15">
      <c r="A81" s="17" t="s">
        <v>6</v>
      </c>
      <c r="B81" s="248" t="s">
        <v>143</v>
      </c>
      <c r="C81" s="250"/>
      <c r="D81" s="245" t="s">
        <v>19</v>
      </c>
      <c r="E81" s="245"/>
      <c r="F81" s="246" t="s">
        <v>34</v>
      </c>
      <c r="G81" s="247"/>
      <c r="H81" s="249" t="s">
        <v>164</v>
      </c>
      <c r="I81" s="249"/>
      <c r="J81" s="250"/>
      <c r="K81" s="148"/>
      <c r="L81" s="24"/>
    </row>
    <row r="82" spans="1:12" ht="18.75" customHeight="1" x14ac:dyDescent="0.15">
      <c r="A82" s="17" t="s">
        <v>6</v>
      </c>
      <c r="B82" s="251" t="s">
        <v>20</v>
      </c>
      <c r="C82" s="251"/>
      <c r="D82" s="245" t="s">
        <v>19</v>
      </c>
      <c r="E82" s="245"/>
      <c r="F82" s="246" t="s">
        <v>34</v>
      </c>
      <c r="G82" s="247"/>
      <c r="H82" s="249" t="s">
        <v>159</v>
      </c>
      <c r="I82" s="249"/>
      <c r="J82" s="250"/>
      <c r="K82" s="148"/>
      <c r="L82" s="24"/>
    </row>
    <row r="83" spans="1:12" ht="18.75" customHeight="1" x14ac:dyDescent="0.15">
      <c r="A83" s="17" t="s">
        <v>6</v>
      </c>
      <c r="B83" s="244" t="s">
        <v>130</v>
      </c>
      <c r="C83" s="244"/>
      <c r="D83" s="245" t="s">
        <v>56</v>
      </c>
      <c r="E83" s="245"/>
      <c r="F83" s="246" t="s">
        <v>34</v>
      </c>
      <c r="G83" s="247"/>
      <c r="H83" s="248" t="s">
        <v>160</v>
      </c>
      <c r="I83" s="249"/>
      <c r="J83" s="250"/>
      <c r="K83" s="148"/>
      <c r="L83" s="24"/>
    </row>
    <row r="84" spans="1:12" ht="18.75" customHeight="1" x14ac:dyDescent="0.15">
      <c r="A84" s="17" t="s">
        <v>6</v>
      </c>
      <c r="B84" s="244" t="s">
        <v>142</v>
      </c>
      <c r="C84" s="244"/>
      <c r="D84" s="245" t="s">
        <v>34</v>
      </c>
      <c r="E84" s="245"/>
      <c r="F84" s="246" t="s">
        <v>129</v>
      </c>
      <c r="G84" s="247"/>
      <c r="H84" s="248" t="s">
        <v>161</v>
      </c>
      <c r="I84" s="249"/>
      <c r="J84" s="250"/>
      <c r="K84" s="148"/>
      <c r="L84" s="24"/>
    </row>
    <row r="85" spans="1:12" ht="18.75" customHeight="1" x14ac:dyDescent="0.15">
      <c r="A85" s="17" t="s">
        <v>6</v>
      </c>
      <c r="B85" s="239"/>
      <c r="C85" s="239"/>
      <c r="D85" s="240"/>
      <c r="E85" s="240"/>
      <c r="F85" s="241"/>
      <c r="G85" s="242"/>
      <c r="H85" s="241"/>
      <c r="I85" s="243"/>
      <c r="J85" s="242"/>
      <c r="K85" s="149"/>
      <c r="L85" s="24"/>
    </row>
    <row r="86" spans="1:12" ht="18.75" customHeight="1" x14ac:dyDescent="0.15">
      <c r="A86" s="17" t="s">
        <v>6</v>
      </c>
      <c r="B86" s="239"/>
      <c r="C86" s="239"/>
      <c r="D86" s="240"/>
      <c r="E86" s="240"/>
      <c r="F86" s="241"/>
      <c r="G86" s="242"/>
      <c r="H86" s="241"/>
      <c r="I86" s="243"/>
      <c r="J86" s="242"/>
      <c r="K86" s="149"/>
      <c r="L86" s="24"/>
    </row>
    <row r="87" spans="1:12" ht="18.75" customHeight="1" x14ac:dyDescent="0.15">
      <c r="A87" s="17" t="s">
        <v>6</v>
      </c>
      <c r="B87" s="239"/>
      <c r="C87" s="239"/>
      <c r="D87" s="240"/>
      <c r="E87" s="240"/>
      <c r="F87" s="241"/>
      <c r="G87" s="242"/>
      <c r="H87" s="241"/>
      <c r="I87" s="243"/>
      <c r="J87" s="242"/>
      <c r="K87" s="149"/>
      <c r="L87" s="24"/>
    </row>
  </sheetData>
  <sheetProtection password="CC71" sheet="1" objects="1" scenarios="1"/>
  <mergeCells count="141">
    <mergeCell ref="N3:P3"/>
    <mergeCell ref="B4:E4"/>
    <mergeCell ref="R4:R5"/>
    <mergeCell ref="B5:E5"/>
    <mergeCell ref="B6:E6"/>
    <mergeCell ref="B11:C11"/>
    <mergeCell ref="L11:N11"/>
    <mergeCell ref="A1:M1"/>
    <mergeCell ref="B3:E3"/>
    <mergeCell ref="G3:G4"/>
    <mergeCell ref="H3:I3"/>
    <mergeCell ref="J3:J4"/>
    <mergeCell ref="K3:K4"/>
    <mergeCell ref="L3:L4"/>
    <mergeCell ref="B15:C15"/>
    <mergeCell ref="L15:N15"/>
    <mergeCell ref="B16:C16"/>
    <mergeCell ref="L16:N16"/>
    <mergeCell ref="B17:C17"/>
    <mergeCell ref="L17:N17"/>
    <mergeCell ref="B12:C12"/>
    <mergeCell ref="L12:N12"/>
    <mergeCell ref="B13:C13"/>
    <mergeCell ref="L13:N13"/>
    <mergeCell ref="B14:C14"/>
    <mergeCell ref="L14:N14"/>
    <mergeCell ref="I23:I24"/>
    <mergeCell ref="J23:M23"/>
    <mergeCell ref="E24:F24"/>
    <mergeCell ref="B18:C18"/>
    <mergeCell ref="L18:N18"/>
    <mergeCell ref="B19:C19"/>
    <mergeCell ref="L19:N19"/>
    <mergeCell ref="B20:C20"/>
    <mergeCell ref="L20:N20"/>
    <mergeCell ref="E25:F25"/>
    <mergeCell ref="E26:F26"/>
    <mergeCell ref="E27:F27"/>
    <mergeCell ref="E28:F28"/>
    <mergeCell ref="E29:F29"/>
    <mergeCell ref="E30:F30"/>
    <mergeCell ref="A23:A24"/>
    <mergeCell ref="B23:B24"/>
    <mergeCell ref="C23:C24"/>
    <mergeCell ref="D23:H23"/>
    <mergeCell ref="F38:G38"/>
    <mergeCell ref="H38:I38"/>
    <mergeCell ref="F39:G39"/>
    <mergeCell ref="H39:I39"/>
    <mergeCell ref="F40:G40"/>
    <mergeCell ref="H40:I40"/>
    <mergeCell ref="E31:F31"/>
    <mergeCell ref="E32:F32"/>
    <mergeCell ref="E33:F33"/>
    <mergeCell ref="E34:F34"/>
    <mergeCell ref="E35:F35"/>
    <mergeCell ref="E36:F36"/>
    <mergeCell ref="B48:E48"/>
    <mergeCell ref="F48:G48"/>
    <mergeCell ref="B49:E49"/>
    <mergeCell ref="F49:G49"/>
    <mergeCell ref="B50:E50"/>
    <mergeCell ref="F50:G50"/>
    <mergeCell ref="F41:G41"/>
    <mergeCell ref="H41:I41"/>
    <mergeCell ref="F42:G42"/>
    <mergeCell ref="H42:I42"/>
    <mergeCell ref="B47:E47"/>
    <mergeCell ref="F47:G47"/>
    <mergeCell ref="B54:E54"/>
    <mergeCell ref="F54:G54"/>
    <mergeCell ref="B55:E55"/>
    <mergeCell ref="F55:G55"/>
    <mergeCell ref="B56:E56"/>
    <mergeCell ref="F56:G56"/>
    <mergeCell ref="B51:E51"/>
    <mergeCell ref="F51:G51"/>
    <mergeCell ref="B52:E52"/>
    <mergeCell ref="F52:G52"/>
    <mergeCell ref="B53:E53"/>
    <mergeCell ref="F53:G53"/>
    <mergeCell ref="B65:D65"/>
    <mergeCell ref="E65:K67"/>
    <mergeCell ref="B66:D66"/>
    <mergeCell ref="B67:D67"/>
    <mergeCell ref="A70:L70"/>
    <mergeCell ref="B71:J71"/>
    <mergeCell ref="A57:L57"/>
    <mergeCell ref="A58:L58"/>
    <mergeCell ref="B59:G59"/>
    <mergeCell ref="H59:N59"/>
    <mergeCell ref="A60:L60"/>
    <mergeCell ref="A61:L62"/>
    <mergeCell ref="M61:N62"/>
    <mergeCell ref="B78:C78"/>
    <mergeCell ref="D78:E78"/>
    <mergeCell ref="F78:G78"/>
    <mergeCell ref="H78:J78"/>
    <mergeCell ref="B79:C79"/>
    <mergeCell ref="D79:E79"/>
    <mergeCell ref="F79:G79"/>
    <mergeCell ref="H79:J79"/>
    <mergeCell ref="B72:J72"/>
    <mergeCell ref="B73:J73"/>
    <mergeCell ref="B74:J74"/>
    <mergeCell ref="B77:C77"/>
    <mergeCell ref="D77:E77"/>
    <mergeCell ref="F77:G77"/>
    <mergeCell ref="H77:J77"/>
    <mergeCell ref="B82:C82"/>
    <mergeCell ref="D82:E82"/>
    <mergeCell ref="F82:G82"/>
    <mergeCell ref="H82:J82"/>
    <mergeCell ref="B83:C83"/>
    <mergeCell ref="D83:E83"/>
    <mergeCell ref="F83:G83"/>
    <mergeCell ref="H83:J83"/>
    <mergeCell ref="B80:C80"/>
    <mergeCell ref="D80:E80"/>
    <mergeCell ref="F80:G80"/>
    <mergeCell ref="H80:J80"/>
    <mergeCell ref="B81:C81"/>
    <mergeCell ref="D81:E81"/>
    <mergeCell ref="F81:G81"/>
    <mergeCell ref="H81:J81"/>
    <mergeCell ref="B86:C86"/>
    <mergeCell ref="D86:E86"/>
    <mergeCell ref="F86:G86"/>
    <mergeCell ref="H86:J86"/>
    <mergeCell ref="B87:C87"/>
    <mergeCell ref="D87:E87"/>
    <mergeCell ref="F87:G87"/>
    <mergeCell ref="H87:J87"/>
    <mergeCell ref="B84:C84"/>
    <mergeCell ref="D84:E84"/>
    <mergeCell ref="F84:G84"/>
    <mergeCell ref="H84:J84"/>
    <mergeCell ref="B85:C85"/>
    <mergeCell ref="D85:E85"/>
    <mergeCell ref="F85:G85"/>
    <mergeCell ref="H85:J85"/>
  </mergeCells>
  <phoneticPr fontId="2"/>
  <conditionalFormatting sqref="A61:L62 A60:E60">
    <cfRule type="expression" dxfId="214" priority="42">
      <formula>$Q$1="○"</formula>
    </cfRule>
  </conditionalFormatting>
  <conditionalFormatting sqref="C39">
    <cfRule type="expression" dxfId="213" priority="40">
      <formula>$C$39&gt;$B$39/2</formula>
    </cfRule>
    <cfRule type="expression" dxfId="212" priority="41">
      <formula>$C$39&gt;10000000</formula>
    </cfRule>
  </conditionalFormatting>
  <conditionalFormatting sqref="C40">
    <cfRule type="expression" dxfId="211" priority="38">
      <formula>$C$40&gt;$B$40/2</formula>
    </cfRule>
    <cfRule type="expression" dxfId="210" priority="39">
      <formula>$C$40&gt;1000000</formula>
    </cfRule>
  </conditionalFormatting>
  <conditionalFormatting sqref="C41">
    <cfRule type="expression" dxfId="209" priority="36">
      <formula>$C$41&gt;$B$41/2</formula>
    </cfRule>
    <cfRule type="expression" dxfId="208" priority="37">
      <formula>$C$41&gt;100000</formula>
    </cfRule>
  </conditionalFormatting>
  <conditionalFormatting sqref="R9">
    <cfRule type="expression" dxfId="207" priority="33">
      <formula>R9="NG"</formula>
    </cfRule>
  </conditionalFormatting>
  <conditionalFormatting sqref="L25:M36">
    <cfRule type="expression" dxfId="206" priority="16">
      <formula>$J25="追加"</formula>
    </cfRule>
    <cfRule type="expression" dxfId="205" priority="35">
      <formula>$J25="新規"</formula>
    </cfRule>
  </conditionalFormatting>
  <conditionalFormatting sqref="B39:B41">
    <cfRule type="expression" dxfId="204" priority="34">
      <formula>($C39+$D39+$E39)&lt;&gt;$B39</formula>
    </cfRule>
  </conditionalFormatting>
  <conditionalFormatting sqref="R39:T41">
    <cfRule type="expression" dxfId="203" priority="31">
      <formula>R39="NG"</formula>
    </cfRule>
    <cfRule type="expression" dxfId="202" priority="32">
      <formula>$R21="NG"</formula>
    </cfRule>
  </conditionalFormatting>
  <conditionalFormatting sqref="T42">
    <cfRule type="expression" dxfId="201" priority="29">
      <formula>T42="NG"</formula>
    </cfRule>
    <cfRule type="expression" dxfId="200" priority="30">
      <formula>$R24="NG"</formula>
    </cfRule>
  </conditionalFormatting>
  <conditionalFormatting sqref="R60:R61">
    <cfRule type="expression" dxfId="199" priority="27">
      <formula>R60="NG"</formula>
    </cfRule>
    <cfRule type="expression" dxfId="198" priority="28">
      <formula>$R43="NG"</formula>
    </cfRule>
  </conditionalFormatting>
  <conditionalFormatting sqref="R65">
    <cfRule type="expression" dxfId="197" priority="26">
      <formula>R65="NG"</formula>
    </cfRule>
  </conditionalFormatting>
  <conditionalFormatting sqref="R3">
    <cfRule type="expression" dxfId="196" priority="24">
      <formula>$R3&lt;&gt;"要修正！"</formula>
    </cfRule>
    <cfRule type="expression" dxfId="195" priority="25">
      <formula>$R3="要修正！"</formula>
    </cfRule>
  </conditionalFormatting>
  <conditionalFormatting sqref="S25:S36">
    <cfRule type="expression" dxfId="194" priority="43">
      <formula>S25="NG"</formula>
    </cfRule>
  </conditionalFormatting>
  <conditionalFormatting sqref="S59">
    <cfRule type="expression" dxfId="193" priority="23">
      <formula>S59="NG"</formula>
    </cfRule>
  </conditionalFormatting>
  <conditionalFormatting sqref="R59">
    <cfRule type="expression" dxfId="192" priority="21">
      <formula>R59="NG"</formula>
    </cfRule>
    <cfRule type="expression" dxfId="191" priority="22">
      <formula>$R42="NG"</formula>
    </cfRule>
  </conditionalFormatting>
  <conditionalFormatting sqref="R72">
    <cfRule type="expression" dxfId="190" priority="20">
      <formula>R72="NG"</formula>
    </cfRule>
  </conditionalFormatting>
  <conditionalFormatting sqref="R25:R36">
    <cfRule type="expression" dxfId="189" priority="19">
      <formula>R25="NG"</formula>
    </cfRule>
  </conditionalFormatting>
  <conditionalFormatting sqref="S12:S19">
    <cfRule type="expression" dxfId="188" priority="17">
      <formula>$S12="NG"</formula>
    </cfRule>
    <cfRule type="expression" dxfId="187" priority="18">
      <formula>$R1048572="NG"</formula>
    </cfRule>
  </conditionalFormatting>
  <conditionalFormatting sqref="T25:T36">
    <cfRule type="expression" dxfId="186" priority="15">
      <formula>T25="NG"</formula>
    </cfRule>
  </conditionalFormatting>
  <conditionalFormatting sqref="L9">
    <cfRule type="expression" dxfId="185" priority="14">
      <formula>$L$9="NG"</formula>
    </cfRule>
  </conditionalFormatting>
  <conditionalFormatting sqref="R4:R5">
    <cfRule type="expression" dxfId="184" priority="13">
      <formula>$R$3="要修正！"</formula>
    </cfRule>
  </conditionalFormatting>
  <conditionalFormatting sqref="A41:H41">
    <cfRule type="expression" dxfId="183" priority="12">
      <formula>$Q$1="○"</formula>
    </cfRule>
  </conditionalFormatting>
  <conditionalFormatting sqref="A55:G55">
    <cfRule type="expression" dxfId="182" priority="11">
      <formula>$Q$1="○"</formula>
    </cfRule>
  </conditionalFormatting>
  <conditionalFormatting sqref="A83:J83">
    <cfRule type="expression" dxfId="181" priority="10">
      <formula>$Q$1="○"</formula>
    </cfRule>
  </conditionalFormatting>
  <conditionalFormatting sqref="J25:J26">
    <cfRule type="expression" dxfId="180" priority="8">
      <formula>$I25="追加"</formula>
    </cfRule>
    <cfRule type="expression" dxfId="179" priority="9">
      <formula>$I25="新規"</formula>
    </cfRule>
  </conditionalFormatting>
  <conditionalFormatting sqref="J27:K36">
    <cfRule type="expression" dxfId="178" priority="6">
      <formula>$I27="追加"</formula>
    </cfRule>
    <cfRule type="expression" dxfId="177" priority="7">
      <formula>$I27="新規"</formula>
    </cfRule>
  </conditionalFormatting>
  <conditionalFormatting sqref="A59:G59">
    <cfRule type="expression" dxfId="176" priority="5">
      <formula>"$Q$1=○"</formula>
    </cfRule>
  </conditionalFormatting>
  <conditionalFormatting sqref="K25">
    <cfRule type="expression" dxfId="175" priority="3">
      <formula>$I25="追加"</formula>
    </cfRule>
    <cfRule type="expression" dxfId="174" priority="4">
      <formula>$I25="新規"</formula>
    </cfRule>
  </conditionalFormatting>
  <conditionalFormatting sqref="K26">
    <cfRule type="expression" dxfId="173" priority="1">
      <formula>$I26="追加"</formula>
    </cfRule>
    <cfRule type="expression" dxfId="172" priority="2">
      <formula>$I26="新規"</formula>
    </cfRule>
  </conditionalFormatting>
  <dataValidations count="2">
    <dataValidation type="list" allowBlank="1" showInputMessage="1" showErrorMessage="1" sqref="Q1 O1" xr:uid="{00000000-0002-0000-0800-000000000000}">
      <formula1>$S$1:$S$2</formula1>
    </dataValidation>
    <dataValidation type="list" allowBlank="1" showInputMessage="1" showErrorMessage="1" sqref="E12:E19" xr:uid="{00000000-0002-0000-0800-000001000000}">
      <formula1>$U$12:$U$15</formula1>
    </dataValidation>
  </dataValidations>
  <pageMargins left="0.70866141732283472" right="0.70866141732283472" top="0.82677165354330717" bottom="0.74803149606299213" header="0.31496062992125984" footer="0.31496062992125984"/>
  <pageSetup paperSize="9" scale="52" fitToHeight="0" orientation="landscape" r:id="rId1"/>
  <headerFooter>
    <oddHeader>&amp;L様式第1号別添-1&amp;R事業参加者用（事業参加者→事業実施主体）</oddHeader>
  </headerFooter>
  <rowBreaks count="1" manualBreakCount="1">
    <brk id="42" max="13" man="1"/>
  </rowBreaks>
  <colBreaks count="1" manualBreakCount="1">
    <brk id="28" max="81" man="1"/>
  </colBreaks>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800-000002000000}">
          <x14:formula1>
            <xm:f>'C:\Users\113277\Box\【02_課所共有】09_04_生産振興課\R05年度\文書ファイル\03野菜担当\53_国庫事業等\53_08_省エネ型施設園芸産地育成緊急対策事業\53_08_090_令和5年度補正予算省エネ事業例規\04 実施要領\修正中\[（修正中2）実施要領　様式1別添1,2.xlsx]リスト'!#REF!</xm:f>
          </x14:formula1>
          <xm:sqref>A59</xm:sqref>
        </x14:dataValidation>
        <x14:dataValidation type="list" allowBlank="1" showInputMessage="1" showErrorMessage="1" xr:uid="{00000000-0002-0000-0800-000003000000}">
          <x14:formula1>
            <xm:f>リスト!$A$3:$A$9</xm:f>
          </x14:formula1>
          <xm:sqref>G12:H19</xm:sqref>
        </x14:dataValidation>
        <x14:dataValidation type="list" allowBlank="1" showInputMessage="1" showErrorMessage="1" xr:uid="{00000000-0002-0000-0800-000004000000}">
          <x14:formula1>
            <xm:f>リスト!$B$2:$B$11</xm:f>
          </x14:formula1>
          <xm:sqref>I12:I19</xm:sqref>
        </x14:dataValidation>
        <x14:dataValidation type="list" allowBlank="1" showInputMessage="1" showErrorMessage="1" xr:uid="{00000000-0002-0000-0800-000005000000}">
          <x14:formula1>
            <xm:f>リスト!$I$2:$I$5</xm:f>
          </x14:formula1>
          <xm:sqref>J12:J19</xm:sqref>
        </x14:dataValidation>
        <x14:dataValidation type="list" allowBlank="1" showInputMessage="1" showErrorMessage="1" xr:uid="{00000000-0002-0000-0800-000006000000}">
          <x14:formula1>
            <xm:f>リスト!$J$2:$J$6</xm:f>
          </x14:formula1>
          <xm:sqref>K12:K19</xm:sqref>
        </x14:dataValidation>
        <x14:dataValidation type="list" allowBlank="1" showInputMessage="1" showErrorMessage="1" xr:uid="{00000000-0002-0000-0800-000007000000}">
          <x14:formula1>
            <xm:f>リスト!$C$2:$C$4</xm:f>
          </x14:formula1>
          <xm:sqref>B25:B36</xm:sqref>
        </x14:dataValidation>
        <x14:dataValidation type="list" allowBlank="1" showInputMessage="1" showErrorMessage="1" xr:uid="{00000000-0002-0000-0800-000008000000}">
          <x14:formula1>
            <xm:f>リスト!$D$2:$D$3</xm:f>
          </x14:formula1>
          <xm:sqref>C25:C36</xm:sqref>
        </x14:dataValidation>
        <x14:dataValidation type="list" allowBlank="1" showInputMessage="1" showErrorMessage="1" xr:uid="{00000000-0002-0000-0800-000009000000}">
          <x14:formula1>
            <xm:f>リスト!$E$2:$E$22</xm:f>
          </x14:formula1>
          <xm:sqref>D25:D36</xm:sqref>
        </x14:dataValidation>
        <x14:dataValidation type="list" allowBlank="1" showInputMessage="1" showErrorMessage="1" xr:uid="{00000000-0002-0000-0800-00000A000000}">
          <x14:formula1>
            <xm:f>リスト!$G$2:$G$4</xm:f>
          </x14:formula1>
          <xm:sqref>I25:I36</xm:sqref>
        </x14:dataValidation>
        <x14:dataValidation type="list" allowBlank="1" showInputMessage="1" showErrorMessage="1" xr:uid="{00000000-0002-0000-0800-00000B000000}">
          <x14:formula1>
            <xm:f>リスト!$H$2:$H$4</xm:f>
          </x14:formula1>
          <xm:sqref>L25:M36 A72:A74</xm:sqref>
        </x14:dataValidation>
        <x14:dataValidation type="list" allowBlank="1" showInputMessage="1" showErrorMessage="1" xr:uid="{00000000-0002-0000-0800-00000C000000}">
          <x14:formula1>
            <xm:f>リスト!$K$2:$K$3</xm:f>
          </x14:formula1>
          <xm:sqref>A48:A56</xm:sqref>
        </x14:dataValidation>
        <x14:dataValidation type="list" allowBlank="1" showInputMessage="1" showErrorMessage="1" xr:uid="{00000000-0002-0000-0800-00000D000000}">
          <x14:formula1>
            <xm:f>リスト!$H$2:$H$3</xm:f>
          </x14:formula1>
          <xm:sqref>A65:A67 A78:A87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総括表1</vt:lpstr>
      <vt:lpstr>リスト</vt:lpstr>
      <vt:lpstr>総括表2</vt:lpstr>
      <vt:lpstr>1</vt:lpstr>
      <vt:lpstr>2</vt:lpstr>
      <vt:lpstr>3</vt:lpstr>
      <vt:lpstr>4</vt:lpstr>
      <vt:lpstr>5</vt:lpstr>
      <vt:lpstr>6</vt:lpstr>
      <vt:lpstr>7</vt:lpstr>
      <vt:lpstr>8</vt:lpstr>
      <vt:lpstr>9</vt:lpstr>
      <vt:lpstr>10</vt:lpstr>
      <vt:lpstr>'1'!Print_Area</vt:lpstr>
      <vt:lpstr>'10'!Print_Area</vt:lpstr>
      <vt:lpstr>'2'!Print_Area</vt:lpstr>
      <vt:lpstr>'3'!Print_Area</vt:lpstr>
      <vt:lpstr>'4'!Print_Area</vt:lpstr>
      <vt:lpstr>'5'!Print_Area</vt:lpstr>
      <vt:lpstr>'6'!Print_Area</vt:lpstr>
      <vt:lpstr>'7'!Print_Area</vt:lpstr>
      <vt:lpstr>'8'!Print_Area</vt:lpstr>
      <vt:lpstr>'9'!Print_Area</vt:lpstr>
      <vt:lpstr>総括表2!Print_Area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前原 俊介</cp:lastModifiedBy>
  <cp:lastPrinted>2024-01-25T00:49:48Z</cp:lastPrinted>
  <dcterms:created xsi:type="dcterms:W3CDTF">2022-06-27T00:31:50Z</dcterms:created>
  <dcterms:modified xsi:type="dcterms:W3CDTF">2024-02-09T06:58:57Z</dcterms:modified>
</cp:coreProperties>
</file>